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3" i="1"/>
  <c r="J34"/>
  <c r="J28"/>
  <c r="J29"/>
  <c r="J30"/>
  <c r="J32"/>
  <c r="G35"/>
  <c r="G24"/>
  <c r="J23"/>
  <c r="J24" s="1"/>
  <c r="J35" l="1"/>
  <c r="J36" s="1"/>
  <c r="J41" l="1"/>
  <c r="J43" s="1"/>
</calcChain>
</file>

<file path=xl/sharedStrings.xml><?xml version="1.0" encoding="utf-8"?>
<sst xmlns="http://schemas.openxmlformats.org/spreadsheetml/2006/main" count="65" uniqueCount="56">
  <si>
    <t>Pierre Frank Séguineau</t>
  </si>
  <si>
    <t>44120 VERTOU</t>
  </si>
  <si>
    <t>pierrefrank.seguineau@gmail.com</t>
  </si>
  <si>
    <t>REF</t>
  </si>
  <si>
    <t>DESCRIPTION</t>
  </si>
  <si>
    <t>A l'attention de:</t>
  </si>
  <si>
    <t>N°SIRET: 525 142 246 00020</t>
  </si>
  <si>
    <t>Tél: 06 87 10 53 62</t>
  </si>
  <si>
    <t>8 bis allée des Melroses</t>
  </si>
  <si>
    <t>8 B Allée des Melroses</t>
  </si>
  <si>
    <t>Tél: 06 17 14 40 44</t>
  </si>
  <si>
    <t>Adrien CARRE</t>
  </si>
  <si>
    <t>Tél: 06 52 73 10 71</t>
  </si>
  <si>
    <t xml:space="preserve">QTE </t>
  </si>
  <si>
    <t>REMISE FORFAITAIRE</t>
  </si>
  <si>
    <t>MONTANT</t>
  </si>
  <si>
    <t>Conception graphique</t>
  </si>
  <si>
    <t>Graphisme - Forfait journalier</t>
  </si>
  <si>
    <t>SOUS-TOTAL</t>
  </si>
  <si>
    <t>Intégration arbre décisionnel</t>
  </si>
  <si>
    <t>Configuration Prise de rendez-vous en ligne (pages et autorisations)</t>
  </si>
  <si>
    <t>-</t>
  </si>
  <si>
    <t xml:space="preserve">T.V.A. non applicable ou exonérée, article 293 B du CGI.
</t>
  </si>
  <si>
    <t>Eléments fournis par le client : textes, photos et illustrations.</t>
  </si>
  <si>
    <t>Conditions générales</t>
  </si>
  <si>
    <t xml:space="preserve">TOTAL </t>
  </si>
  <si>
    <t>Facture Maintenance payable trimestriellement</t>
  </si>
  <si>
    <t>Facture Travaux annexes payables à 30jours à compter de la date de facturation.</t>
  </si>
  <si>
    <t>tifaine.epe@gmail.com</t>
  </si>
  <si>
    <t>adrien.epe@gmail.com</t>
  </si>
  <si>
    <t>Tifaine MINOT</t>
  </si>
  <si>
    <t>Tél: 07 70 15 32 01</t>
  </si>
  <si>
    <t>EPE France</t>
  </si>
  <si>
    <t>TARIF JOURNALIER</t>
  </si>
  <si>
    <t>sur DEVIS DE00289</t>
  </si>
  <si>
    <t>Echéancier</t>
  </si>
  <si>
    <t>TOTAL</t>
  </si>
  <si>
    <t>Montant total Graphisme/Developpement</t>
  </si>
  <si>
    <t>Intégration solution Dropshipping automatisé (woocommerce-dropshipping)</t>
  </si>
  <si>
    <t>MONTANT DÉJÀ RÉGLÉ (40%)</t>
  </si>
  <si>
    <t>Facture Graphisme/développement payable en 2 fois selon l'échéancier suivant:</t>
  </si>
  <si>
    <t>Montant total Graphisme/Developpement : 29 750€HT</t>
  </si>
  <si>
    <r>
      <t xml:space="preserve">Acompte 40% : 11 900€HT - </t>
    </r>
    <r>
      <rPr>
        <b/>
        <u/>
        <sz val="10"/>
        <color theme="1"/>
        <rFont val="Arial"/>
        <family val="2"/>
      </rPr>
      <t>PAIEMENT EFFECTUE 31/10/2023</t>
    </r>
  </si>
  <si>
    <t>Montant total: 1 620€HT, soit 4x405€HT</t>
  </si>
  <si>
    <r>
      <t>SOLDE</t>
    </r>
    <r>
      <rPr>
        <sz val="9"/>
        <color theme="1"/>
        <rFont val="Arial"/>
        <family val="2"/>
      </rPr>
      <t xml:space="preserve"> (NOVEMBRE 2023)</t>
    </r>
  </si>
  <si>
    <t>Solde à finalisation du projet (mise en ligne) - soit 17 850€HT</t>
  </si>
  <si>
    <t>FACTURE N°: FA00320</t>
  </si>
  <si>
    <t>Date d'émission : 28/02/2024</t>
  </si>
  <si>
    <t>Prestations complementaires - ASTA EQUIPEMENT</t>
  </si>
  <si>
    <t>Logo - Asta Equipement</t>
  </si>
  <si>
    <t>Développement de la plateforme e-commerce</t>
  </si>
  <si>
    <t>Plugins complementaires - achat</t>
  </si>
  <si>
    <t>Import CSV</t>
  </si>
  <si>
    <t>SEO</t>
  </si>
  <si>
    <t>Adaptation de l'ergonomie pour optimisation SEO</t>
  </si>
  <si>
    <t>Table Rate Shipping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</si>
</sst>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4" fontId="4" fillId="2" borderId="13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0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2" xfId="0" applyFont="1" applyFill="1" applyBorder="1" applyAlignment="1">
      <alignment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166" fontId="3" fillId="0" borderId="1" xfId="0" applyNumberFormat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1" xfId="0" applyFont="1" applyBorder="1" applyAlignment="1">
      <alignment vertical="center" wrapText="1"/>
    </xf>
    <xf numFmtId="9" fontId="4" fillId="3" borderId="1" xfId="0" applyNumberFormat="1" applyFont="1" applyFill="1" applyBorder="1" applyAlignment="1">
      <alignment vertical="center" shrinkToFit="1"/>
    </xf>
    <xf numFmtId="164" fontId="4" fillId="3" borderId="1" xfId="0" applyNumberFormat="1" applyFont="1" applyFill="1" applyBorder="1" applyAlignment="1">
      <alignment vertical="center" shrinkToFit="1"/>
    </xf>
    <xf numFmtId="165" fontId="4" fillId="3" borderId="1" xfId="0" applyNumberFormat="1" applyFont="1" applyFill="1" applyBorder="1" applyAlignment="1">
      <alignment vertical="center" shrinkToFit="1"/>
    </xf>
    <xf numFmtId="3" fontId="4" fillId="0" borderId="20" xfId="0" applyNumberFormat="1" applyFont="1" applyBorder="1" applyAlignment="1">
      <alignment horizontal="center" vertical="center" shrinkToFit="1"/>
    </xf>
    <xf numFmtId="3" fontId="4" fillId="3" borderId="1" xfId="0" applyNumberFormat="1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4" fillId="3" borderId="0" xfId="0" applyFont="1" applyFill="1"/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3" xfId="0" applyFont="1" applyFill="1" applyBorder="1"/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4" fillId="3" borderId="22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3" fillId="3" borderId="22" xfId="0" applyFont="1" applyFill="1" applyBorder="1"/>
    <xf numFmtId="0" fontId="3" fillId="3" borderId="11" xfId="0" applyFont="1" applyFill="1" applyBorder="1"/>
    <xf numFmtId="0" fontId="3" fillId="3" borderId="7" xfId="0" applyFont="1" applyFill="1" applyBorder="1"/>
    <xf numFmtId="0" fontId="3" fillId="3" borderId="12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164" fontId="4" fillId="2" borderId="1" xfId="0" applyNumberFormat="1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shrinkToFit="1"/>
    </xf>
    <xf numFmtId="164" fontId="4" fillId="0" borderId="1" xfId="0" applyNumberFormat="1" applyFont="1" applyFill="1" applyBorder="1" applyAlignment="1">
      <alignment vertical="center" shrinkToFit="1"/>
    </xf>
    <xf numFmtId="0" fontId="3" fillId="3" borderId="22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4" fillId="3" borderId="2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1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left"/>
    </xf>
    <xf numFmtId="165" fontId="4" fillId="3" borderId="2" xfId="0" applyNumberFormat="1" applyFont="1" applyFill="1" applyBorder="1" applyAlignment="1">
      <alignment horizontal="right" vertical="center" shrinkToFit="1"/>
    </xf>
    <xf numFmtId="165" fontId="4" fillId="3" borderId="8" xfId="0" applyNumberFormat="1" applyFont="1" applyFill="1" applyBorder="1" applyAlignment="1">
      <alignment horizontal="right" vertical="center" shrinkToFit="1"/>
    </xf>
    <xf numFmtId="165" fontId="4" fillId="3" borderId="3" xfId="0" applyNumberFormat="1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0" xfId="0" applyFont="1"/>
    <xf numFmtId="0" fontId="2" fillId="2" borderId="0" xfId="0" applyFont="1" applyFill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65" fontId="4" fillId="3" borderId="10" xfId="0" applyNumberFormat="1" applyFont="1" applyFill="1" applyBorder="1" applyAlignment="1">
      <alignment horizontal="right" vertical="center" shrinkToFit="1"/>
    </xf>
    <xf numFmtId="165" fontId="4" fillId="3" borderId="21" xfId="0" applyNumberFormat="1" applyFont="1" applyFill="1" applyBorder="1" applyAlignment="1">
      <alignment horizontal="right" vertical="center" shrinkToFit="1"/>
    </xf>
    <xf numFmtId="165" fontId="4" fillId="3" borderId="20" xfId="0" applyNumberFormat="1" applyFont="1" applyFill="1" applyBorder="1" applyAlignment="1">
      <alignment horizontal="righ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63824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ifaine.epe@gmail.com" TargetMode="External"/><Relationship Id="rId1" Type="http://schemas.openxmlformats.org/officeDocument/2006/relationships/hyperlink" Target="mailto:adrien.ep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view="pageLayout" topLeftCell="A19" zoomScale="115" zoomScalePageLayoutView="115" workbookViewId="0">
      <selection activeCell="G36" sqref="G36:I36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7109375" style="1" customWidth="1"/>
    <col min="7" max="7" width="8" style="1" customWidth="1"/>
    <col min="8" max="10" width="10.140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93"/>
      <c r="C2" s="93"/>
      <c r="D2" s="93"/>
      <c r="E2" s="94"/>
      <c r="F2" s="14"/>
      <c r="G2" s="95" t="s">
        <v>46</v>
      </c>
      <c r="H2" s="96"/>
      <c r="I2" s="96"/>
      <c r="J2" s="97"/>
    </row>
    <row r="3" spans="2:10" ht="13.5" thickBot="1">
      <c r="B3" s="88"/>
      <c r="C3" s="88"/>
      <c r="D3" s="88"/>
      <c r="E3" s="101"/>
      <c r="F3" s="14"/>
      <c r="G3" s="98"/>
      <c r="H3" s="99"/>
      <c r="I3" s="99"/>
      <c r="J3" s="100"/>
    </row>
    <row r="4" spans="2:10" ht="13.5" thickBot="1">
      <c r="B4" s="54"/>
      <c r="C4" s="54"/>
      <c r="D4" s="54"/>
      <c r="E4" s="55"/>
      <c r="F4" s="55"/>
      <c r="G4" s="103" t="s">
        <v>34</v>
      </c>
      <c r="H4" s="104"/>
      <c r="I4" s="105"/>
      <c r="J4" s="106"/>
    </row>
    <row r="5" spans="2:10" ht="15" customHeight="1" thickBot="1">
      <c r="B5" s="102"/>
      <c r="C5" s="102"/>
      <c r="D5" s="102"/>
      <c r="E5" s="102"/>
      <c r="F5" s="15"/>
      <c r="G5" s="103" t="s">
        <v>47</v>
      </c>
      <c r="H5" s="104"/>
      <c r="I5" s="105"/>
      <c r="J5" s="106"/>
    </row>
    <row r="6" spans="2:10" ht="6.75" customHeight="1">
      <c r="B6" s="12"/>
      <c r="C6" s="12"/>
      <c r="D6" s="12"/>
      <c r="E6" s="13"/>
      <c r="F6" s="14"/>
      <c r="G6" s="18"/>
      <c r="H6" s="18"/>
      <c r="I6" s="18"/>
      <c r="J6" s="18"/>
    </row>
    <row r="7" spans="2:10" s="16" customFormat="1" ht="6.75" customHeight="1">
      <c r="B7" s="90"/>
      <c r="C7" s="90"/>
      <c r="D7" s="90"/>
      <c r="E7" s="90"/>
      <c r="F7" s="90"/>
      <c r="J7" s="19"/>
    </row>
    <row r="8" spans="2:10" s="38" customFormat="1" ht="12.75" customHeight="1">
      <c r="G8" s="11" t="s">
        <v>5</v>
      </c>
      <c r="I8" s="2"/>
      <c r="J8" s="1"/>
    </row>
    <row r="9" spans="2:10" ht="12.75" customHeight="1">
      <c r="B9" s="87" t="s">
        <v>0</v>
      </c>
      <c r="C9" s="87"/>
      <c r="D9" s="87"/>
      <c r="E9" s="87"/>
      <c r="F9" s="87"/>
      <c r="G9" s="92" t="s">
        <v>32</v>
      </c>
      <c r="H9" s="92"/>
      <c r="I9" s="2"/>
    </row>
    <row r="10" spans="2:10" s="16" customFormat="1" ht="12.75" customHeight="1">
      <c r="B10" s="88" t="s">
        <v>9</v>
      </c>
      <c r="C10" s="88"/>
      <c r="D10" s="88"/>
      <c r="E10" s="88"/>
      <c r="F10" s="88"/>
      <c r="G10" s="2" t="s">
        <v>11</v>
      </c>
      <c r="H10" s="1"/>
      <c r="I10" s="1"/>
      <c r="J10" s="1"/>
    </row>
    <row r="11" spans="2:10" s="16" customFormat="1" ht="12.75" customHeight="1">
      <c r="B11" s="89" t="s">
        <v>1</v>
      </c>
      <c r="C11" s="89"/>
      <c r="D11" s="89"/>
      <c r="E11" s="89"/>
      <c r="F11" s="89"/>
      <c r="G11" s="91" t="s">
        <v>29</v>
      </c>
      <c r="H11" s="91"/>
      <c r="I11" s="91"/>
      <c r="J11" s="91"/>
    </row>
    <row r="12" spans="2:10" s="20" customFormat="1" ht="12.75" customHeight="1">
      <c r="B12" s="102" t="s">
        <v>6</v>
      </c>
      <c r="C12" s="102"/>
      <c r="D12" s="102"/>
      <c r="E12" s="102"/>
      <c r="F12" s="102"/>
      <c r="G12" s="1" t="s">
        <v>12</v>
      </c>
      <c r="H12" s="1"/>
      <c r="I12" s="1" t="s">
        <v>10</v>
      </c>
      <c r="J12" s="1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107" t="s">
        <v>2</v>
      </c>
      <c r="C14" s="107"/>
      <c r="D14" s="107"/>
      <c r="E14" s="107"/>
      <c r="F14" s="107"/>
      <c r="G14" s="118" t="s">
        <v>30</v>
      </c>
      <c r="H14" s="118"/>
      <c r="I14" s="118"/>
      <c r="J14" s="118"/>
    </row>
    <row r="15" spans="2:10" s="38" customFormat="1" ht="12.75" customHeight="1">
      <c r="B15" s="90" t="s">
        <v>7</v>
      </c>
      <c r="C15" s="90"/>
      <c r="D15" s="90"/>
      <c r="E15" s="90"/>
      <c r="F15" s="90"/>
      <c r="G15" s="91" t="s">
        <v>28</v>
      </c>
      <c r="H15" s="91"/>
      <c r="I15" s="91"/>
      <c r="J15" s="91"/>
    </row>
    <row r="16" spans="2:10" s="6" customFormat="1" ht="12.75" customHeight="1">
      <c r="B16" s="90"/>
      <c r="C16" s="90"/>
      <c r="D16" s="90"/>
      <c r="E16" s="90"/>
      <c r="F16" s="90"/>
      <c r="G16" s="1" t="s">
        <v>31</v>
      </c>
      <c r="H16" s="1"/>
      <c r="I16" s="1" t="s">
        <v>10</v>
      </c>
      <c r="J16" s="1"/>
    </row>
    <row r="17" spans="2:10" ht="6.75" customHeight="1"/>
    <row r="18" spans="2:10" ht="18" customHeight="1"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</row>
    <row r="19" spans="2:10" ht="6" customHeight="1"/>
    <row r="20" spans="2:10" s="10" customFormat="1" ht="26.25" customHeight="1">
      <c r="B20" s="21" t="s">
        <v>3</v>
      </c>
      <c r="C20" s="111" t="s">
        <v>4</v>
      </c>
      <c r="D20" s="112"/>
      <c r="E20" s="112"/>
      <c r="F20" s="113"/>
      <c r="G20" s="9" t="s">
        <v>13</v>
      </c>
      <c r="H20" s="9" t="s">
        <v>33</v>
      </c>
      <c r="I20" s="9" t="s">
        <v>14</v>
      </c>
      <c r="J20" s="9" t="s">
        <v>15</v>
      </c>
    </row>
    <row r="21" spans="2:10" ht="15" customHeight="1">
      <c r="B21" s="22"/>
      <c r="C21" s="120" t="s">
        <v>16</v>
      </c>
      <c r="D21" s="116"/>
      <c r="E21" s="116"/>
      <c r="F21" s="116"/>
      <c r="G21" s="116"/>
      <c r="H21" s="116"/>
      <c r="I21" s="116"/>
      <c r="J21" s="117"/>
    </row>
    <row r="22" spans="2:10" ht="15" customHeight="1">
      <c r="B22" s="121"/>
      <c r="C22" s="27"/>
      <c r="D22" s="123" t="s">
        <v>17</v>
      </c>
      <c r="E22" s="124"/>
      <c r="F22" s="125"/>
      <c r="G22" s="7"/>
      <c r="H22" s="26">
        <v>350</v>
      </c>
      <c r="I22" s="4"/>
      <c r="J22" s="3"/>
    </row>
    <row r="23" spans="2:10" ht="15" customHeight="1">
      <c r="B23" s="122"/>
      <c r="C23" s="23"/>
      <c r="D23" s="28"/>
      <c r="E23" s="126" t="s">
        <v>49</v>
      </c>
      <c r="F23" s="127"/>
      <c r="G23" s="32">
        <v>2</v>
      </c>
      <c r="H23" s="3"/>
      <c r="I23" s="4">
        <v>0.3</v>
      </c>
      <c r="J23" s="3">
        <f>(G23*H22)-((G23*H22)*I23)</f>
        <v>490</v>
      </c>
    </row>
    <row r="24" spans="2:10" ht="26.25" customHeight="1">
      <c r="B24" s="122"/>
      <c r="C24" s="108" t="s">
        <v>18</v>
      </c>
      <c r="D24" s="109"/>
      <c r="E24" s="109"/>
      <c r="F24" s="110"/>
      <c r="G24" s="33">
        <f>SUM(G23:G23)</f>
        <v>2</v>
      </c>
      <c r="H24" s="31"/>
      <c r="I24" s="29"/>
      <c r="J24" s="30">
        <f>J23</f>
        <v>490</v>
      </c>
    </row>
    <row r="25" spans="2:10" ht="4.5" customHeight="1">
      <c r="B25" s="82"/>
      <c r="C25" s="83"/>
      <c r="D25" s="83"/>
      <c r="E25" s="83"/>
      <c r="F25" s="83"/>
      <c r="G25" s="83"/>
      <c r="H25" s="83"/>
      <c r="I25" s="83"/>
      <c r="J25" s="84"/>
    </row>
    <row r="26" spans="2:10" ht="18.75" customHeight="1">
      <c r="B26" s="22"/>
      <c r="C26" s="114" t="s">
        <v>50</v>
      </c>
      <c r="D26" s="115"/>
      <c r="E26" s="115"/>
      <c r="F26" s="115"/>
      <c r="G26" s="116"/>
      <c r="H26" s="116"/>
      <c r="I26" s="116"/>
      <c r="J26" s="117"/>
    </row>
    <row r="27" spans="2:10" ht="18.75" customHeight="1">
      <c r="B27" s="128"/>
      <c r="C27" s="58"/>
      <c r="D27" s="85" t="s">
        <v>51</v>
      </c>
      <c r="E27" s="85"/>
      <c r="F27" s="86"/>
      <c r="G27" s="7"/>
      <c r="H27" s="26"/>
      <c r="I27" s="4"/>
      <c r="J27" s="3"/>
    </row>
    <row r="28" spans="2:10" ht="15" customHeight="1">
      <c r="B28" s="129"/>
      <c r="C28" s="24"/>
      <c r="D28" s="17"/>
      <c r="E28" s="80" t="s">
        <v>52</v>
      </c>
      <c r="F28" s="80"/>
      <c r="G28" s="32">
        <v>1</v>
      </c>
      <c r="H28" s="25">
        <v>89</v>
      </c>
      <c r="I28" s="4">
        <v>0.3</v>
      </c>
      <c r="J28" s="3">
        <f t="shared" ref="J28:J34" si="0">(H28*G28)-(H28*G28*I28)</f>
        <v>62.3</v>
      </c>
    </row>
    <row r="29" spans="2:10" ht="15" customHeight="1">
      <c r="B29" s="129"/>
      <c r="C29" s="24"/>
      <c r="D29" s="17"/>
      <c r="E29" s="77" t="s">
        <v>55</v>
      </c>
      <c r="F29" s="77"/>
      <c r="G29" s="32">
        <v>1</v>
      </c>
      <c r="H29" s="25">
        <v>59</v>
      </c>
      <c r="I29" s="4">
        <v>0.3</v>
      </c>
      <c r="J29" s="3">
        <f t="shared" si="0"/>
        <v>41.3</v>
      </c>
    </row>
    <row r="30" spans="2:10" ht="15" customHeight="1">
      <c r="B30" s="129"/>
      <c r="C30" s="24"/>
      <c r="D30" s="17"/>
      <c r="E30" s="77" t="s">
        <v>20</v>
      </c>
      <c r="F30" s="77"/>
      <c r="G30" s="32">
        <v>4</v>
      </c>
      <c r="H30" s="3"/>
      <c r="I30" s="4"/>
      <c r="J30" s="3">
        <f t="shared" si="0"/>
        <v>0</v>
      </c>
    </row>
    <row r="31" spans="2:10" ht="18.75" customHeight="1">
      <c r="B31" s="128"/>
      <c r="C31" s="58"/>
      <c r="D31" s="85" t="s">
        <v>53</v>
      </c>
      <c r="E31" s="85"/>
      <c r="F31" s="86"/>
      <c r="G31" s="32"/>
      <c r="H31" s="26"/>
      <c r="I31" s="4"/>
      <c r="J31" s="3"/>
    </row>
    <row r="32" spans="2:10" ht="15" customHeight="1">
      <c r="B32" s="129"/>
      <c r="C32" s="24"/>
      <c r="D32" s="17"/>
      <c r="E32" s="80" t="s">
        <v>54</v>
      </c>
      <c r="F32" s="80"/>
      <c r="G32" s="32">
        <v>20</v>
      </c>
      <c r="H32" s="25">
        <v>350</v>
      </c>
      <c r="I32" s="4">
        <v>0.3</v>
      </c>
      <c r="J32" s="3">
        <f>(H32*G32)-(H32*G32*I32)</f>
        <v>4900</v>
      </c>
    </row>
    <row r="33" spans="1:10" ht="15" customHeight="1">
      <c r="B33" s="129"/>
      <c r="C33" s="24"/>
      <c r="D33" s="17"/>
      <c r="E33" s="77" t="s">
        <v>19</v>
      </c>
      <c r="F33" s="77"/>
      <c r="G33" s="32">
        <v>5</v>
      </c>
      <c r="H33" s="3"/>
      <c r="I33" s="4"/>
      <c r="J33" s="3">
        <f t="shared" si="0"/>
        <v>0</v>
      </c>
    </row>
    <row r="34" spans="1:10" ht="15" customHeight="1">
      <c r="B34" s="129"/>
      <c r="C34" s="24"/>
      <c r="D34" s="17"/>
      <c r="E34" s="77" t="s">
        <v>38</v>
      </c>
      <c r="F34" s="77"/>
      <c r="G34" s="32">
        <v>4</v>
      </c>
      <c r="H34" s="3"/>
      <c r="I34" s="4"/>
      <c r="J34" s="3">
        <f t="shared" si="0"/>
        <v>0</v>
      </c>
    </row>
    <row r="35" spans="1:10" ht="26.25" customHeight="1">
      <c r="B35" s="129"/>
      <c r="C35" s="130" t="s">
        <v>18</v>
      </c>
      <c r="D35" s="131"/>
      <c r="E35" s="131"/>
      <c r="F35" s="132"/>
      <c r="G35" s="33">
        <f>SUM(G25:G32)</f>
        <v>26</v>
      </c>
      <c r="H35" s="31"/>
      <c r="I35" s="29"/>
      <c r="J35" s="30">
        <f>SUM(J28:J34)</f>
        <v>5003.6000000000004</v>
      </c>
    </row>
    <row r="36" spans="1:10" ht="26.25" customHeight="1">
      <c r="F36" s="2"/>
      <c r="G36" s="82" t="s">
        <v>25</v>
      </c>
      <c r="H36" s="83"/>
      <c r="I36" s="84"/>
      <c r="J36" s="5">
        <f>J24+J35</f>
        <v>5493.6</v>
      </c>
    </row>
    <row r="37" spans="1:10" ht="6" customHeight="1"/>
    <row r="38" spans="1:10" ht="14.25" customHeight="1"/>
    <row r="39" spans="1:10" ht="18" customHeight="1">
      <c r="B39" s="81" t="s">
        <v>35</v>
      </c>
      <c r="C39" s="81"/>
      <c r="D39" s="81"/>
      <c r="E39" s="81"/>
      <c r="F39" s="81"/>
      <c r="G39" s="81"/>
      <c r="H39" s="81"/>
      <c r="I39" s="81"/>
      <c r="J39" s="81"/>
    </row>
    <row r="40" spans="1:10" ht="6" customHeight="1"/>
    <row r="41" spans="1:10" ht="37.5" customHeight="1">
      <c r="B41" s="34"/>
      <c r="C41" s="71" t="s">
        <v>37</v>
      </c>
      <c r="D41" s="72"/>
      <c r="E41" s="72"/>
      <c r="F41" s="72"/>
      <c r="G41" s="72"/>
      <c r="H41" s="72"/>
      <c r="I41" s="73"/>
      <c r="J41" s="56">
        <f>J24+SUM(J28:J34)</f>
        <v>5493.6</v>
      </c>
    </row>
    <row r="42" spans="1:10" ht="37.5" customHeight="1">
      <c r="B42" s="34"/>
      <c r="C42" s="78"/>
      <c r="D42" s="8"/>
      <c r="E42" s="74" t="s">
        <v>39</v>
      </c>
      <c r="F42" s="75"/>
      <c r="G42" s="75"/>
      <c r="H42" s="75"/>
      <c r="I42" s="76"/>
      <c r="J42" s="59">
        <v>11900</v>
      </c>
    </row>
    <row r="43" spans="1:10" ht="37.5" customHeight="1">
      <c r="B43" s="35"/>
      <c r="C43" s="79"/>
      <c r="D43" s="57"/>
      <c r="E43" s="65" t="s">
        <v>44</v>
      </c>
      <c r="F43" s="65"/>
      <c r="G43" s="66" t="s">
        <v>36</v>
      </c>
      <c r="H43" s="67"/>
      <c r="I43" s="29"/>
      <c r="J43" s="30">
        <f>J41-J42</f>
        <v>-6406.4</v>
      </c>
    </row>
    <row r="44" spans="1:10" ht="12.75" customHeight="1">
      <c r="B44" s="36"/>
      <c r="C44" s="36"/>
      <c r="D44" s="36"/>
      <c r="E44" s="36"/>
      <c r="F44" s="36"/>
      <c r="G44" s="36"/>
    </row>
    <row r="45" spans="1:10" ht="14.25" customHeight="1">
      <c r="H45" s="37"/>
      <c r="I45" s="37"/>
      <c r="J45" s="37"/>
    </row>
    <row r="46" spans="1:10" ht="18" customHeight="1">
      <c r="B46" s="68" t="s">
        <v>24</v>
      </c>
      <c r="C46" s="69"/>
      <c r="D46" s="69"/>
      <c r="E46" s="69"/>
      <c r="F46" s="69"/>
      <c r="G46" s="69"/>
      <c r="H46" s="69"/>
      <c r="I46" s="69"/>
      <c r="J46" s="70"/>
    </row>
    <row r="47" spans="1:10" ht="12.75" customHeight="1">
      <c r="A47" s="39"/>
      <c r="B47" s="41"/>
      <c r="C47" s="42"/>
      <c r="D47" s="42"/>
      <c r="E47" s="42"/>
      <c r="F47" s="42"/>
      <c r="G47" s="42"/>
      <c r="H47" s="43"/>
      <c r="I47" s="43"/>
      <c r="J47" s="44"/>
    </row>
    <row r="48" spans="1:10" s="2" customFormat="1" ht="14.25" customHeight="1">
      <c r="A48" s="40"/>
      <c r="B48" s="62" t="s">
        <v>40</v>
      </c>
      <c r="C48" s="63"/>
      <c r="D48" s="63"/>
      <c r="E48" s="63"/>
      <c r="F48" s="63"/>
      <c r="G48" s="63"/>
      <c r="H48" s="63"/>
      <c r="I48" s="63"/>
      <c r="J48" s="64"/>
    </row>
    <row r="49" spans="1:10" s="2" customFormat="1" ht="14.25" customHeight="1">
      <c r="A49" s="40"/>
      <c r="B49" s="45"/>
      <c r="C49" s="63" t="s">
        <v>41</v>
      </c>
      <c r="D49" s="63"/>
      <c r="E49" s="63"/>
      <c r="F49" s="63"/>
      <c r="G49" s="63"/>
      <c r="H49" s="46"/>
      <c r="I49" s="46"/>
      <c r="J49" s="47"/>
    </row>
    <row r="50" spans="1:10" s="2" customFormat="1" ht="14.25" customHeight="1">
      <c r="A50" s="40"/>
      <c r="B50" s="48"/>
      <c r="C50" s="49" t="s">
        <v>21</v>
      </c>
      <c r="D50" s="49"/>
      <c r="E50" s="63" t="s">
        <v>42</v>
      </c>
      <c r="F50" s="63"/>
      <c r="G50" s="63"/>
      <c r="H50" s="63"/>
      <c r="I50" s="63"/>
      <c r="J50" s="64"/>
    </row>
    <row r="51" spans="1:10" s="2" customFormat="1" ht="14.25" customHeight="1">
      <c r="A51" s="40"/>
      <c r="B51" s="48"/>
      <c r="C51" s="49" t="s">
        <v>21</v>
      </c>
      <c r="D51" s="49"/>
      <c r="E51" s="63" t="s">
        <v>45</v>
      </c>
      <c r="F51" s="63"/>
      <c r="G51" s="63"/>
      <c r="H51" s="63"/>
      <c r="I51" s="63"/>
      <c r="J51" s="64"/>
    </row>
    <row r="52" spans="1:10" s="2" customFormat="1" ht="14.25" customHeight="1">
      <c r="A52" s="40"/>
      <c r="B52" s="62" t="s">
        <v>26</v>
      </c>
      <c r="C52" s="63"/>
      <c r="D52" s="63"/>
      <c r="E52" s="63"/>
      <c r="F52" s="63"/>
      <c r="G52" s="63"/>
      <c r="H52" s="63"/>
      <c r="I52" s="63"/>
      <c r="J52" s="64"/>
    </row>
    <row r="53" spans="1:10" s="2" customFormat="1" ht="14.25" customHeight="1">
      <c r="A53" s="40"/>
      <c r="B53" s="45"/>
      <c r="C53" s="46"/>
      <c r="D53" s="63" t="s">
        <v>43</v>
      </c>
      <c r="E53" s="63"/>
      <c r="F53" s="63"/>
      <c r="G53" s="63"/>
      <c r="H53" s="46"/>
      <c r="I53" s="46"/>
      <c r="J53" s="47"/>
    </row>
    <row r="54" spans="1:10" s="2" customFormat="1" ht="14.25" customHeight="1">
      <c r="A54" s="40"/>
      <c r="B54" s="62" t="s">
        <v>27</v>
      </c>
      <c r="C54" s="63"/>
      <c r="D54" s="63"/>
      <c r="E54" s="63"/>
      <c r="F54" s="63"/>
      <c r="G54" s="63"/>
      <c r="H54" s="63"/>
      <c r="I54" s="63"/>
      <c r="J54" s="64"/>
    </row>
    <row r="55" spans="1:10" ht="14.25" customHeight="1">
      <c r="A55" s="39"/>
      <c r="B55" s="60" t="s">
        <v>22</v>
      </c>
      <c r="C55" s="61"/>
      <c r="D55" s="61"/>
      <c r="E55" s="61"/>
      <c r="F55" s="61"/>
      <c r="G55" s="61"/>
      <c r="H55" s="43"/>
      <c r="I55" s="43"/>
      <c r="J55" s="44"/>
    </row>
    <row r="56" spans="1:10" ht="14.25" customHeight="1">
      <c r="A56" s="39"/>
      <c r="B56" s="50" t="s">
        <v>23</v>
      </c>
      <c r="C56" s="43"/>
      <c r="D56" s="43"/>
      <c r="E56" s="43"/>
      <c r="F56" s="43"/>
      <c r="G56" s="43"/>
      <c r="H56" s="43"/>
      <c r="I56" s="43"/>
      <c r="J56" s="44"/>
    </row>
    <row r="57" spans="1:10" ht="14.25" customHeight="1">
      <c r="A57" s="39"/>
      <c r="B57" s="51"/>
      <c r="C57" s="52"/>
      <c r="D57" s="52"/>
      <c r="E57" s="52"/>
      <c r="F57" s="52"/>
      <c r="G57" s="52"/>
      <c r="H57" s="52"/>
      <c r="I57" s="52"/>
      <c r="J57" s="53"/>
    </row>
  </sheetData>
  <mergeCells count="53">
    <mergeCell ref="B25:J25"/>
    <mergeCell ref="B27:B35"/>
    <mergeCell ref="E30:F30"/>
    <mergeCell ref="E29:F29"/>
    <mergeCell ref="D31:F31"/>
    <mergeCell ref="C35:F35"/>
    <mergeCell ref="B12:F12"/>
    <mergeCell ref="B14:F14"/>
    <mergeCell ref="B16:F16"/>
    <mergeCell ref="E28:F28"/>
    <mergeCell ref="C24:F24"/>
    <mergeCell ref="C20:F20"/>
    <mergeCell ref="C26:J26"/>
    <mergeCell ref="D27:F27"/>
    <mergeCell ref="G14:J14"/>
    <mergeCell ref="B18:J18"/>
    <mergeCell ref="C21:J21"/>
    <mergeCell ref="B15:F15"/>
    <mergeCell ref="G15:J15"/>
    <mergeCell ref="B22:B24"/>
    <mergeCell ref="D22:F22"/>
    <mergeCell ref="E23:F23"/>
    <mergeCell ref="B2:E2"/>
    <mergeCell ref="G2:J3"/>
    <mergeCell ref="B3:E3"/>
    <mergeCell ref="B5:E5"/>
    <mergeCell ref="G5:J5"/>
    <mergeCell ref="G4:J4"/>
    <mergeCell ref="B9:F9"/>
    <mergeCell ref="B10:F10"/>
    <mergeCell ref="B11:F11"/>
    <mergeCell ref="B7:F7"/>
    <mergeCell ref="G11:J11"/>
    <mergeCell ref="G9:H9"/>
    <mergeCell ref="C41:I41"/>
    <mergeCell ref="E42:I42"/>
    <mergeCell ref="C42:C43"/>
    <mergeCell ref="E32:F32"/>
    <mergeCell ref="E34:F34"/>
    <mergeCell ref="E33:F33"/>
    <mergeCell ref="B39:J39"/>
    <mergeCell ref="G36:I36"/>
    <mergeCell ref="B55:G55"/>
    <mergeCell ref="B54:J54"/>
    <mergeCell ref="E50:J50"/>
    <mergeCell ref="E43:F43"/>
    <mergeCell ref="G43:H43"/>
    <mergeCell ref="B46:J46"/>
    <mergeCell ref="E51:J51"/>
    <mergeCell ref="B48:J48"/>
    <mergeCell ref="B52:J52"/>
    <mergeCell ref="D53:G53"/>
    <mergeCell ref="C49:G49"/>
  </mergeCells>
  <hyperlinks>
    <hyperlink ref="G11" r:id="rId1"/>
    <hyperlink ref="G15" r:id="rId2"/>
  </hyperlinks>
  <pageMargins left="0.19345238095238096" right="0.19345238095238096" top="0.75" bottom="0.75" header="0.3" footer="0.3"/>
  <pageSetup paperSize="9" orientation="portrait" r:id="rId3"/>
  <rowBreaks count="1" manualBreakCount="1">
    <brk id="37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8</v>
      </c>
    </row>
    <row r="3" spans="1:1">
      <c r="A3" t="s">
        <v>1</v>
      </c>
    </row>
    <row r="5" spans="1:1">
      <c r="A5" t="s">
        <v>6</v>
      </c>
    </row>
    <row r="7" spans="1:1">
      <c r="A7" t="s">
        <v>0</v>
      </c>
    </row>
    <row r="8" spans="1:1">
      <c r="A8" t="s">
        <v>2</v>
      </c>
    </row>
    <row r="9" spans="1:1">
      <c r="A9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2024-02-15T14:37:30Z</dcterms:modified>
</cp:coreProperties>
</file>