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2" i="1"/>
  <c r="J44"/>
  <c r="J45" s="1"/>
  <c r="G45"/>
  <c r="G24"/>
  <c r="J39"/>
  <c r="J33"/>
  <c r="J32"/>
  <c r="J31"/>
  <c r="J30"/>
  <c r="J28"/>
  <c r="J41"/>
  <c r="J38"/>
  <c r="J40"/>
  <c r="J37"/>
  <c r="J36"/>
  <c r="J34"/>
  <c r="J29"/>
  <c r="J23"/>
  <c r="J24" s="1"/>
  <c r="J42" l="1"/>
  <c r="J46" s="1"/>
  <c r="J51" l="1"/>
  <c r="J53" s="1"/>
</calcChain>
</file>

<file path=xl/sharedStrings.xml><?xml version="1.0" encoding="utf-8"?>
<sst xmlns="http://schemas.openxmlformats.org/spreadsheetml/2006/main" count="75" uniqueCount="65">
  <si>
    <t>Pierre Frank Séguineau</t>
  </si>
  <si>
    <t>44120 VERTOU</t>
  </si>
  <si>
    <t>pierrefrank.seguineau@gmail.com</t>
  </si>
  <si>
    <t>REF</t>
  </si>
  <si>
    <t>DESCRIPTION</t>
  </si>
  <si>
    <t>A l'attention de:</t>
  </si>
  <si>
    <t>N°SIRET: 525 142 246 00020</t>
  </si>
  <si>
    <t>Tél: 06 87 10 53 62</t>
  </si>
  <si>
    <t>8 bis allée des Melroses</t>
  </si>
  <si>
    <t>8 B Allée des Melroses</t>
  </si>
  <si>
    <t>Tél: 06 17 14 40 44</t>
  </si>
  <si>
    <t>Adrien CARRE</t>
  </si>
  <si>
    <t>Tél: 06 52 73 10 71</t>
  </si>
  <si>
    <t xml:space="preserve">QTE </t>
  </si>
  <si>
    <t>REMISE FORFAITAIRE</t>
  </si>
  <si>
    <t>MONTANT</t>
  </si>
  <si>
    <t>Conception graphique</t>
  </si>
  <si>
    <t>Conception et développement de la plateforme e-commerce</t>
  </si>
  <si>
    <t>Graphisme - Forfait journalier</t>
  </si>
  <si>
    <t>Installation, configuration Wordpress + Thème graphique + Plugins</t>
  </si>
  <si>
    <t>SOUS-TOTAL</t>
  </si>
  <si>
    <t>Conception initiale de l'ergonomie du site</t>
  </si>
  <si>
    <t>Intégration solution de paiement + Tests</t>
  </si>
  <si>
    <t>Identité - logo - Charte Graphique - Carte de visites</t>
  </si>
  <si>
    <t>Mise en ligne du contenu initial (pages, catégories, images, zones d'intéraction)</t>
  </si>
  <si>
    <r>
      <t>Conception, installation et configuration</t>
    </r>
    <r>
      <rPr>
        <b/>
        <i/>
        <sz val="10"/>
        <color theme="1"/>
        <rFont val="Arial"/>
        <family val="2"/>
      </rPr>
      <t xml:space="preserve"> - éléments statiques</t>
    </r>
  </si>
  <si>
    <r>
      <t>Spécifique E-Commerce</t>
    </r>
    <r>
      <rPr>
        <b/>
        <i/>
        <sz val="10"/>
        <color theme="1"/>
        <rFont val="Arial"/>
        <family val="2"/>
      </rPr>
      <t xml:space="preserve"> - éléments dynamiques</t>
    </r>
    <r>
      <rPr>
        <i/>
        <sz val="10"/>
        <color theme="1"/>
        <rFont val="Arial"/>
        <family val="2"/>
      </rPr>
      <t xml:space="preserve"> </t>
    </r>
  </si>
  <si>
    <t>Conception de l'ergonomie du shop</t>
  </si>
  <si>
    <t>Intégration et configuration plugin principal (Woocommerce ou équivalent) + plugins associés orientés Arbre Décisionnel</t>
  </si>
  <si>
    <t>Intégration arbre décisionnel</t>
  </si>
  <si>
    <t>Intégration catalogue initial</t>
  </si>
  <si>
    <t>Configuration Espace Membre (pages et autorisations)</t>
  </si>
  <si>
    <t>Installation et configuration des plugins et solutions de référencement naturel, analyse d'activité (Google Analytics), sauvegarde de contenu, pages légales</t>
  </si>
  <si>
    <t>Configuration Prise de rendez-vous en ligne (pages et autorisations)</t>
  </si>
  <si>
    <t>Adaptation du thème : Design / couleurs / Polices / icones</t>
  </si>
  <si>
    <t>-</t>
  </si>
  <si>
    <t xml:space="preserve">T.V.A. non applicable ou exonérée, article 293 B du CGI.
</t>
  </si>
  <si>
    <t>Eléments fournis par le client : textes, photos et illustrations.</t>
  </si>
  <si>
    <t>Conditions générales</t>
  </si>
  <si>
    <t xml:space="preserve">TOTAL </t>
  </si>
  <si>
    <t>Facture Maintenance payable trimestriellement</t>
  </si>
  <si>
    <t>Facture Travaux annexes payables à 30jours à compter de la date de facturation.</t>
  </si>
  <si>
    <t>tifaine.epe@gmail.com</t>
  </si>
  <si>
    <t>adrien.epe@gmail.com</t>
  </si>
  <si>
    <t>Tifaine MINOT</t>
  </si>
  <si>
    <t>Tél: 07 70 15 32 01</t>
  </si>
  <si>
    <t>Développement Site web / e-commerce - EPE France</t>
  </si>
  <si>
    <t>EPE France</t>
  </si>
  <si>
    <t>TARIF JOURNALIER</t>
  </si>
  <si>
    <t>sur DEVIS DE00289</t>
  </si>
  <si>
    <t>Echéancier</t>
  </si>
  <si>
    <t>TOTAL</t>
  </si>
  <si>
    <t>Maintenance</t>
  </si>
  <si>
    <t>Forfait Maintenance</t>
  </si>
  <si>
    <t>Montant total Graphisme/Developpement</t>
  </si>
  <si>
    <t>Intégration solution Dropshipping automatisé (woocommerce-dropshipping)</t>
  </si>
  <si>
    <t>Date d'émission : 30/10/2023</t>
  </si>
  <si>
    <t>MONTANT DÉJÀ RÉGLÉ (40%)</t>
  </si>
  <si>
    <t>Facture Graphisme/développement payable en 2 fois selon l'échéancier suivant:</t>
  </si>
  <si>
    <t>Montant total Graphisme/Developpement : 29 750€HT</t>
  </si>
  <si>
    <r>
      <t xml:space="preserve">Acompte 40% : 11 900€HT - </t>
    </r>
    <r>
      <rPr>
        <b/>
        <u/>
        <sz val="10"/>
        <color theme="1"/>
        <rFont val="Arial"/>
        <family val="2"/>
      </rPr>
      <t>PAIEMENT EFFECTUE 31/10/2023</t>
    </r>
  </si>
  <si>
    <t>Montant total: 1 620€HT, soit 4x405€HT</t>
  </si>
  <si>
    <r>
      <t>SOLDE</t>
    </r>
    <r>
      <rPr>
        <sz val="9"/>
        <color theme="1"/>
        <rFont val="Arial"/>
        <family val="2"/>
      </rPr>
      <t xml:space="preserve"> (NOVEMBRE 2023)</t>
    </r>
  </si>
  <si>
    <t>Solde à finalisation du projet (mise en ligne) - soit 17 850€HT</t>
  </si>
  <si>
    <t>FACTURE N°: FA00313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</si>
</sst>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4" fontId="4" fillId="2" borderId="13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0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22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22" xfId="0" applyFont="1" applyFill="1" applyBorder="1" applyAlignment="1">
      <alignment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166" fontId="3" fillId="0" borderId="1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1" xfId="0" applyFont="1" applyBorder="1" applyAlignment="1">
      <alignment vertical="center" wrapText="1"/>
    </xf>
    <xf numFmtId="9" fontId="4" fillId="3" borderId="1" xfId="0" applyNumberFormat="1" applyFont="1" applyFill="1" applyBorder="1" applyAlignment="1">
      <alignment vertical="center" shrinkToFit="1"/>
    </xf>
    <xf numFmtId="164" fontId="4" fillId="3" borderId="1" xfId="0" applyNumberFormat="1" applyFont="1" applyFill="1" applyBorder="1" applyAlignment="1">
      <alignment vertical="center" shrinkToFit="1"/>
    </xf>
    <xf numFmtId="164" fontId="3" fillId="0" borderId="9" xfId="0" applyNumberFormat="1" applyFont="1" applyBorder="1" applyAlignment="1">
      <alignment vertical="center" shrinkToFit="1"/>
    </xf>
    <xf numFmtId="9" fontId="3" fillId="0" borderId="9" xfId="0" applyNumberFormat="1" applyFont="1" applyBorder="1" applyAlignment="1">
      <alignment vertical="center" shrinkToFit="1"/>
    </xf>
    <xf numFmtId="165" fontId="4" fillId="3" borderId="1" xfId="0" applyNumberFormat="1" applyFont="1" applyFill="1" applyBorder="1" applyAlignment="1">
      <alignment vertical="center" shrinkToFit="1"/>
    </xf>
    <xf numFmtId="3" fontId="4" fillId="0" borderId="20" xfId="0" applyNumberFormat="1" applyFont="1" applyBorder="1" applyAlignment="1">
      <alignment horizontal="center" vertical="center" shrinkToFit="1"/>
    </xf>
    <xf numFmtId="3" fontId="4" fillId="3" borderId="1" xfId="0" applyNumberFormat="1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4" fillId="0" borderId="11" xfId="0" applyFont="1" applyBorder="1" applyAlignment="1">
      <alignment vertical="center" wrapText="1"/>
    </xf>
    <xf numFmtId="0" fontId="3" fillId="3" borderId="0" xfId="0" applyFont="1" applyFill="1"/>
    <xf numFmtId="0" fontId="4" fillId="3" borderId="0" xfId="0" applyFont="1" applyFill="1"/>
    <xf numFmtId="0" fontId="3" fillId="3" borderId="22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/>
    <xf numFmtId="0" fontId="3" fillId="3" borderId="23" xfId="0" applyFont="1" applyFill="1" applyBorder="1"/>
    <xf numFmtId="0" fontId="4" fillId="3" borderId="2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0" fontId="4" fillId="3" borderId="22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3" fillId="3" borderId="22" xfId="0" applyFont="1" applyFill="1" applyBorder="1"/>
    <xf numFmtId="0" fontId="3" fillId="3" borderId="11" xfId="0" applyFont="1" applyFill="1" applyBorder="1"/>
    <xf numFmtId="0" fontId="3" fillId="3" borderId="7" xfId="0" applyFont="1" applyFill="1" applyBorder="1"/>
    <xf numFmtId="0" fontId="3" fillId="3" borderId="12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/>
    <xf numFmtId="164" fontId="4" fillId="2" borderId="1" xfId="0" applyNumberFormat="1" applyFont="1" applyFill="1" applyBorder="1" applyAlignment="1">
      <alignment vertical="center" shrinkToFit="1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165" fontId="4" fillId="3" borderId="2" xfId="0" applyNumberFormat="1" applyFont="1" applyFill="1" applyBorder="1" applyAlignment="1">
      <alignment horizontal="right" vertical="center" shrinkToFit="1"/>
    </xf>
    <xf numFmtId="165" fontId="4" fillId="3" borderId="8" xfId="0" applyNumberFormat="1" applyFont="1" applyFill="1" applyBorder="1" applyAlignment="1">
      <alignment horizontal="right" vertical="center" shrinkToFit="1"/>
    </xf>
    <xf numFmtId="165" fontId="4" fillId="3" borderId="3" xfId="0" applyNumberFormat="1" applyFont="1" applyFill="1" applyBorder="1" applyAlignment="1">
      <alignment horizontal="right" vertical="center" shrinkToFi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2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11" fillId="0" borderId="0" xfId="0" applyFont="1"/>
    <xf numFmtId="0" fontId="2" fillId="2" borderId="0" xfId="0" applyFont="1" applyFill="1" applyAlignment="1">
      <alignment horizontal="left"/>
    </xf>
    <xf numFmtId="0" fontId="1" fillId="0" borderId="0" xfId="1" applyAlignment="1" applyProtection="1">
      <alignment horizontal="left" wrapText="1"/>
    </xf>
    <xf numFmtId="0" fontId="4" fillId="0" borderId="2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11" fontId="3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3" fillId="3" borderId="22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4" fillId="3" borderId="2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165" fontId="4" fillId="3" borderId="10" xfId="0" applyNumberFormat="1" applyFont="1" applyFill="1" applyBorder="1" applyAlignment="1">
      <alignment horizontal="right" vertical="center" shrinkToFit="1"/>
    </xf>
    <xf numFmtId="165" fontId="4" fillId="3" borderId="21" xfId="0" applyNumberFormat="1" applyFont="1" applyFill="1" applyBorder="1" applyAlignment="1">
      <alignment horizontal="right" vertical="center" shrinkToFit="1"/>
    </xf>
    <xf numFmtId="165" fontId="4" fillId="3" borderId="20" xfId="0" applyNumberFormat="1" applyFont="1" applyFill="1" applyBorder="1" applyAlignment="1">
      <alignment horizontal="right" vertical="center" shrinkToFit="1"/>
    </xf>
    <xf numFmtId="0" fontId="9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63824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ifaine.epe@gmail.com" TargetMode="External"/><Relationship Id="rId1" Type="http://schemas.openxmlformats.org/officeDocument/2006/relationships/hyperlink" Target="mailto:adrien.ep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tabSelected="1" view="pageLayout" topLeftCell="A46" zoomScale="85" zoomScalePageLayoutView="85" workbookViewId="0">
      <selection activeCell="E55" sqref="E55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9.140625" style="1" customWidth="1"/>
    <col min="7" max="7" width="8" style="1" customWidth="1"/>
    <col min="8" max="8" width="14" style="1" customWidth="1"/>
    <col min="9" max="9" width="1.7109375" style="1" hidden="1" customWidth="1"/>
    <col min="10" max="10" width="13.425781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87"/>
      <c r="C2" s="87"/>
      <c r="D2" s="87"/>
      <c r="E2" s="88"/>
      <c r="F2" s="14"/>
      <c r="G2" s="89" t="s">
        <v>64</v>
      </c>
      <c r="H2" s="90"/>
      <c r="I2" s="90"/>
      <c r="J2" s="91"/>
    </row>
    <row r="3" spans="2:10" ht="13.5" thickBot="1">
      <c r="B3" s="95"/>
      <c r="C3" s="95"/>
      <c r="D3" s="95"/>
      <c r="E3" s="96"/>
      <c r="F3" s="14"/>
      <c r="G3" s="92"/>
      <c r="H3" s="93"/>
      <c r="I3" s="93"/>
      <c r="J3" s="94"/>
    </row>
    <row r="4" spans="2:10" ht="13.5" thickBot="1">
      <c r="B4" s="57"/>
      <c r="C4" s="57"/>
      <c r="D4" s="57"/>
      <c r="E4" s="58"/>
      <c r="F4" s="58"/>
      <c r="G4" s="97" t="s">
        <v>49</v>
      </c>
      <c r="H4" s="98"/>
      <c r="I4" s="99"/>
      <c r="J4" s="100"/>
    </row>
    <row r="5" spans="2:10" ht="15" customHeight="1" thickBot="1">
      <c r="B5" s="68"/>
      <c r="C5" s="68"/>
      <c r="D5" s="68"/>
      <c r="E5" s="68"/>
      <c r="F5" s="15"/>
      <c r="G5" s="97" t="s">
        <v>56</v>
      </c>
      <c r="H5" s="98"/>
      <c r="I5" s="99"/>
      <c r="J5" s="100"/>
    </row>
    <row r="6" spans="2:10" ht="6.75" customHeight="1">
      <c r="B6" s="12"/>
      <c r="C6" s="12"/>
      <c r="D6" s="12"/>
      <c r="E6" s="13"/>
      <c r="F6" s="14"/>
      <c r="G6" s="18"/>
      <c r="H6" s="18"/>
      <c r="I6" s="18"/>
      <c r="J6" s="18"/>
    </row>
    <row r="7" spans="2:10" s="16" customFormat="1" ht="6.75" customHeight="1">
      <c r="B7" s="70"/>
      <c r="C7" s="70"/>
      <c r="D7" s="70"/>
      <c r="E7" s="70"/>
      <c r="F7" s="70"/>
      <c r="J7" s="19"/>
    </row>
    <row r="8" spans="2:10" s="40" customFormat="1" ht="12.75" customHeight="1">
      <c r="G8" s="11" t="s">
        <v>5</v>
      </c>
      <c r="I8" s="2"/>
      <c r="J8" s="1"/>
    </row>
    <row r="9" spans="2:10" ht="12.75" customHeight="1">
      <c r="B9" s="101" t="s">
        <v>0</v>
      </c>
      <c r="C9" s="101"/>
      <c r="D9" s="101"/>
      <c r="E9" s="101"/>
      <c r="F9" s="101"/>
      <c r="G9" s="103" t="s">
        <v>47</v>
      </c>
      <c r="H9" s="103"/>
      <c r="I9" s="2"/>
    </row>
    <row r="10" spans="2:10" s="16" customFormat="1" ht="12.75" customHeight="1">
      <c r="B10" s="95" t="s">
        <v>9</v>
      </c>
      <c r="C10" s="95"/>
      <c r="D10" s="95"/>
      <c r="E10" s="95"/>
      <c r="F10" s="95"/>
      <c r="G10" s="2" t="s">
        <v>11</v>
      </c>
      <c r="H10" s="1"/>
      <c r="I10" s="1"/>
      <c r="J10" s="1"/>
    </row>
    <row r="11" spans="2:10" s="16" customFormat="1" ht="12.75" customHeight="1">
      <c r="B11" s="102" t="s">
        <v>1</v>
      </c>
      <c r="C11" s="102"/>
      <c r="D11" s="102"/>
      <c r="E11" s="102"/>
      <c r="F11" s="102"/>
      <c r="G11" s="81" t="s">
        <v>43</v>
      </c>
      <c r="H11" s="81"/>
      <c r="I11" s="81"/>
      <c r="J11" s="81"/>
    </row>
    <row r="12" spans="2:10" s="20" customFormat="1" ht="12.75" customHeight="1">
      <c r="B12" s="68" t="s">
        <v>6</v>
      </c>
      <c r="C12" s="68"/>
      <c r="D12" s="68"/>
      <c r="E12" s="68"/>
      <c r="F12" s="68"/>
      <c r="G12" s="1" t="s">
        <v>12</v>
      </c>
      <c r="H12" s="1"/>
      <c r="I12" s="1" t="s">
        <v>10</v>
      </c>
      <c r="J12" s="1"/>
    </row>
    <row r="13" spans="2:10" s="16" customFormat="1" ht="4.5" customHeight="1">
      <c r="B13" s="15"/>
      <c r="C13" s="15"/>
      <c r="D13" s="15"/>
      <c r="E13" s="15"/>
      <c r="F13" s="15"/>
      <c r="G13" s="1"/>
      <c r="H13" s="1"/>
      <c r="I13" s="1"/>
      <c r="J13" s="1"/>
    </row>
    <row r="14" spans="2:10" s="6" customFormat="1" ht="12.75" customHeight="1">
      <c r="B14" s="69" t="s">
        <v>2</v>
      </c>
      <c r="C14" s="69"/>
      <c r="D14" s="69"/>
      <c r="E14" s="69"/>
      <c r="F14" s="69"/>
      <c r="G14" s="79" t="s">
        <v>44</v>
      </c>
      <c r="H14" s="79"/>
      <c r="I14" s="79"/>
      <c r="J14" s="79"/>
    </row>
    <row r="15" spans="2:10" s="40" customFormat="1" ht="12.75" customHeight="1">
      <c r="B15" s="70" t="s">
        <v>7</v>
      </c>
      <c r="C15" s="70"/>
      <c r="D15" s="70"/>
      <c r="E15" s="70"/>
      <c r="F15" s="70"/>
      <c r="G15" s="81" t="s">
        <v>42</v>
      </c>
      <c r="H15" s="81"/>
      <c r="I15" s="81"/>
      <c r="J15" s="81"/>
    </row>
    <row r="16" spans="2:10" s="6" customFormat="1" ht="12.75" customHeight="1">
      <c r="B16" s="70"/>
      <c r="C16" s="70"/>
      <c r="D16" s="70"/>
      <c r="E16" s="70"/>
      <c r="F16" s="70"/>
      <c r="G16" s="1" t="s">
        <v>45</v>
      </c>
      <c r="H16" s="1"/>
      <c r="I16" s="1" t="s">
        <v>10</v>
      </c>
      <c r="J16" s="1"/>
    </row>
    <row r="17" spans="2:10" ht="6.75" customHeight="1"/>
    <row r="18" spans="2:10" ht="18" customHeight="1">
      <c r="B18" s="80" t="s">
        <v>46</v>
      </c>
      <c r="C18" s="80"/>
      <c r="D18" s="80"/>
      <c r="E18" s="80"/>
      <c r="F18" s="80"/>
      <c r="G18" s="80"/>
      <c r="H18" s="80"/>
      <c r="I18" s="80"/>
      <c r="J18" s="80"/>
    </row>
    <row r="19" spans="2:10" ht="6" customHeight="1"/>
    <row r="20" spans="2:10" s="10" customFormat="1" ht="26.25" customHeight="1">
      <c r="B20" s="21" t="s">
        <v>3</v>
      </c>
      <c r="C20" s="71" t="s">
        <v>4</v>
      </c>
      <c r="D20" s="72"/>
      <c r="E20" s="72"/>
      <c r="F20" s="73"/>
      <c r="G20" s="9" t="s">
        <v>13</v>
      </c>
      <c r="H20" s="9" t="s">
        <v>48</v>
      </c>
      <c r="I20" s="9" t="s">
        <v>14</v>
      </c>
      <c r="J20" s="9" t="s">
        <v>15</v>
      </c>
    </row>
    <row r="21" spans="2:10" ht="15" customHeight="1">
      <c r="B21" s="22"/>
      <c r="C21" s="74" t="s">
        <v>16</v>
      </c>
      <c r="D21" s="75"/>
      <c r="E21" s="75"/>
      <c r="F21" s="75"/>
      <c r="G21" s="75"/>
      <c r="H21" s="75"/>
      <c r="I21" s="75"/>
      <c r="J21" s="76"/>
    </row>
    <row r="22" spans="2:10" ht="15" customHeight="1">
      <c r="B22" s="82"/>
      <c r="C22" s="27"/>
      <c r="D22" s="84" t="s">
        <v>18</v>
      </c>
      <c r="E22" s="77"/>
      <c r="F22" s="78"/>
      <c r="G22" s="7"/>
      <c r="H22" s="26">
        <v>355</v>
      </c>
      <c r="I22" s="4"/>
      <c r="J22" s="3"/>
    </row>
    <row r="23" spans="2:10" ht="15" customHeight="1">
      <c r="B23" s="83"/>
      <c r="C23" s="23"/>
      <c r="D23" s="28"/>
      <c r="E23" s="85" t="s">
        <v>23</v>
      </c>
      <c r="F23" s="86"/>
      <c r="G23" s="34">
        <v>6</v>
      </c>
      <c r="H23" s="3"/>
      <c r="I23" s="4"/>
      <c r="J23" s="3">
        <f>(G23*H22)-((G23*H22)*I23)</f>
        <v>2130</v>
      </c>
    </row>
    <row r="24" spans="2:10" ht="26.25" customHeight="1">
      <c r="B24" s="83"/>
      <c r="C24" s="65" t="s">
        <v>20</v>
      </c>
      <c r="D24" s="66"/>
      <c r="E24" s="66"/>
      <c r="F24" s="67"/>
      <c r="G24" s="35">
        <f>SUM(G23:G23)</f>
        <v>6</v>
      </c>
      <c r="H24" s="33"/>
      <c r="I24" s="29"/>
      <c r="J24" s="30">
        <f>J23</f>
        <v>2130</v>
      </c>
    </row>
    <row r="25" spans="2:10" ht="4.5" customHeight="1">
      <c r="B25" s="61"/>
      <c r="C25" s="62"/>
      <c r="D25" s="62"/>
      <c r="E25" s="62"/>
      <c r="F25" s="62"/>
      <c r="G25" s="62"/>
      <c r="H25" s="62"/>
      <c r="I25" s="62"/>
      <c r="J25" s="63"/>
    </row>
    <row r="26" spans="2:10" ht="18.75" customHeight="1">
      <c r="B26" s="22"/>
      <c r="C26" s="132" t="s">
        <v>17</v>
      </c>
      <c r="D26" s="133"/>
      <c r="E26" s="133"/>
      <c r="F26" s="133"/>
      <c r="G26" s="75"/>
      <c r="H26" s="75"/>
      <c r="I26" s="75"/>
      <c r="J26" s="76"/>
    </row>
    <row r="27" spans="2:10" ht="18.75" customHeight="1">
      <c r="B27" s="122"/>
      <c r="C27" s="127"/>
      <c r="D27" s="128" t="s">
        <v>25</v>
      </c>
      <c r="E27" s="128"/>
      <c r="F27" s="129"/>
      <c r="G27" s="7"/>
      <c r="H27" s="26">
        <v>470</v>
      </c>
      <c r="I27" s="4"/>
      <c r="J27" s="3"/>
    </row>
    <row r="28" spans="2:10" ht="15" customHeight="1">
      <c r="B28" s="64"/>
      <c r="C28" s="24"/>
      <c r="D28" s="17"/>
      <c r="E28" s="131" t="s">
        <v>21</v>
      </c>
      <c r="F28" s="131"/>
      <c r="G28" s="34">
        <v>7</v>
      </c>
      <c r="H28" s="25"/>
      <c r="I28" s="4"/>
      <c r="J28" s="3">
        <f>(G28*H27)-((G28*H27)*I28)</f>
        <v>3290</v>
      </c>
    </row>
    <row r="29" spans="2:10" ht="15" customHeight="1">
      <c r="B29" s="64"/>
      <c r="C29" s="24"/>
      <c r="D29" s="17"/>
      <c r="E29" s="121" t="s">
        <v>19</v>
      </c>
      <c r="F29" s="121"/>
      <c r="G29" s="34">
        <v>3</v>
      </c>
      <c r="H29" s="3"/>
      <c r="I29" s="4"/>
      <c r="J29" s="3">
        <f>(G29*H27)-((G29*H27)*I29)</f>
        <v>1410</v>
      </c>
    </row>
    <row r="30" spans="2:10" ht="15" customHeight="1">
      <c r="B30" s="64"/>
      <c r="C30" s="24"/>
      <c r="D30" s="17"/>
      <c r="E30" s="121" t="s">
        <v>34</v>
      </c>
      <c r="F30" s="121"/>
      <c r="G30" s="34">
        <v>3</v>
      </c>
      <c r="H30" s="3"/>
      <c r="I30" s="4"/>
      <c r="J30" s="3">
        <f>(G30*H27)-((G30*H27)*I30)</f>
        <v>1410</v>
      </c>
    </row>
    <row r="31" spans="2:10" ht="15" customHeight="1">
      <c r="B31" s="64"/>
      <c r="C31" s="24"/>
      <c r="D31" s="17"/>
      <c r="E31" s="121" t="s">
        <v>24</v>
      </c>
      <c r="F31" s="121"/>
      <c r="G31" s="34">
        <v>7</v>
      </c>
      <c r="H31" s="3"/>
      <c r="I31" s="4"/>
      <c r="J31" s="3">
        <f>(G31*H27)-((G31*H27)*I31)</f>
        <v>3290</v>
      </c>
    </row>
    <row r="32" spans="2:10" ht="15" customHeight="1">
      <c r="B32" s="64"/>
      <c r="C32" s="24"/>
      <c r="D32" s="17"/>
      <c r="E32" s="121" t="s">
        <v>31</v>
      </c>
      <c r="F32" s="121"/>
      <c r="G32" s="34">
        <v>3</v>
      </c>
      <c r="H32" s="3"/>
      <c r="I32" s="4"/>
      <c r="J32" s="3">
        <f>(G32*H27)-((G32*H27)*I32)</f>
        <v>1410</v>
      </c>
    </row>
    <row r="33" spans="2:10" ht="15" customHeight="1">
      <c r="B33" s="64"/>
      <c r="C33" s="24"/>
      <c r="D33" s="17"/>
      <c r="E33" s="121" t="s">
        <v>33</v>
      </c>
      <c r="F33" s="121"/>
      <c r="G33" s="34">
        <v>4</v>
      </c>
      <c r="H33" s="3"/>
      <c r="I33" s="4"/>
      <c r="J33" s="3">
        <f>(G33*H27)-((G33*H27)*I33)</f>
        <v>1880</v>
      </c>
    </row>
    <row r="34" spans="2:10" ht="30" customHeight="1">
      <c r="B34" s="64"/>
      <c r="C34" s="24"/>
      <c r="D34" s="17"/>
      <c r="E34" s="130" t="s">
        <v>32</v>
      </c>
      <c r="F34" s="130"/>
      <c r="G34" s="34">
        <v>3</v>
      </c>
      <c r="H34" s="3"/>
      <c r="I34" s="4"/>
      <c r="J34" s="3">
        <f>(G34*H27)-((G34*H27)*I34)</f>
        <v>1410</v>
      </c>
    </row>
    <row r="35" spans="2:10" ht="18.75" customHeight="1">
      <c r="B35" s="122"/>
      <c r="C35" s="127"/>
      <c r="D35" s="128" t="s">
        <v>26</v>
      </c>
      <c r="E35" s="128"/>
      <c r="F35" s="129"/>
      <c r="G35" s="34"/>
      <c r="H35" s="26">
        <v>520</v>
      </c>
      <c r="I35" s="4"/>
      <c r="J35" s="3"/>
    </row>
    <row r="36" spans="2:10" ht="15" customHeight="1">
      <c r="B36" s="64"/>
      <c r="C36" s="24"/>
      <c r="D36" s="17"/>
      <c r="E36" s="131" t="s">
        <v>27</v>
      </c>
      <c r="F36" s="131"/>
      <c r="G36" s="34">
        <v>5</v>
      </c>
      <c r="H36" s="25"/>
      <c r="I36" s="4"/>
      <c r="J36" s="3">
        <f>(G36*H35)-((G36*H35)*I36)</f>
        <v>2600</v>
      </c>
    </row>
    <row r="37" spans="2:10" ht="30" customHeight="1">
      <c r="B37" s="64"/>
      <c r="C37" s="24"/>
      <c r="D37" s="17"/>
      <c r="E37" s="121" t="s">
        <v>28</v>
      </c>
      <c r="F37" s="121"/>
      <c r="G37" s="34">
        <v>4</v>
      </c>
      <c r="H37" s="3"/>
      <c r="I37" s="4"/>
      <c r="J37" s="3">
        <f>(G37*H35)-((G37*H35)*I37)</f>
        <v>2080</v>
      </c>
    </row>
    <row r="38" spans="2:10" ht="15" customHeight="1">
      <c r="B38" s="64"/>
      <c r="C38" s="24"/>
      <c r="D38" s="17"/>
      <c r="E38" s="121" t="s">
        <v>30</v>
      </c>
      <c r="F38" s="121"/>
      <c r="G38" s="34">
        <v>5</v>
      </c>
      <c r="H38" s="3"/>
      <c r="I38" s="4"/>
      <c r="J38" s="3">
        <f>(G38*H35)-((G38*H35)*I38)</f>
        <v>2600</v>
      </c>
    </row>
    <row r="39" spans="2:10" ht="15" customHeight="1">
      <c r="B39" s="64"/>
      <c r="C39" s="24"/>
      <c r="D39" s="17"/>
      <c r="E39" s="121" t="s">
        <v>29</v>
      </c>
      <c r="F39" s="121"/>
      <c r="G39" s="34">
        <v>5</v>
      </c>
      <c r="H39" s="3"/>
      <c r="I39" s="4"/>
      <c r="J39" s="3">
        <f>(G39*H35)-((G39*H35)*I39)</f>
        <v>2600</v>
      </c>
    </row>
    <row r="40" spans="2:10" ht="15" customHeight="1">
      <c r="B40" s="64"/>
      <c r="C40" s="24"/>
      <c r="D40" s="17"/>
      <c r="E40" s="121" t="s">
        <v>55</v>
      </c>
      <c r="F40" s="121"/>
      <c r="G40" s="34">
        <v>4</v>
      </c>
      <c r="H40" s="3"/>
      <c r="I40" s="4"/>
      <c r="J40" s="3">
        <f>(G40*H35)-((G40*H35)*I40)</f>
        <v>2080</v>
      </c>
    </row>
    <row r="41" spans="2:10" ht="15" customHeight="1">
      <c r="B41" s="64"/>
      <c r="C41" s="24"/>
      <c r="D41" s="41"/>
      <c r="E41" s="121" t="s">
        <v>22</v>
      </c>
      <c r="F41" s="121"/>
      <c r="G41" s="34">
        <v>3</v>
      </c>
      <c r="H41" s="31"/>
      <c r="I41" s="32"/>
      <c r="J41" s="31">
        <f>(G41*H35)-((G41*H35)*I41)</f>
        <v>1560</v>
      </c>
    </row>
    <row r="42" spans="2:10" ht="26.25" customHeight="1">
      <c r="B42" s="64"/>
      <c r="C42" s="123" t="s">
        <v>20</v>
      </c>
      <c r="D42" s="124"/>
      <c r="E42" s="124"/>
      <c r="F42" s="125"/>
      <c r="G42" s="35">
        <f>SUM(G25:G38)</f>
        <v>44</v>
      </c>
      <c r="H42" s="33"/>
      <c r="I42" s="29"/>
      <c r="J42" s="30">
        <f>SUM(J28:J41)</f>
        <v>27620</v>
      </c>
    </row>
    <row r="43" spans="2:10" ht="23.25" customHeight="1">
      <c r="B43" s="122"/>
      <c r="C43" s="127"/>
      <c r="D43" s="128" t="s">
        <v>52</v>
      </c>
      <c r="E43" s="128"/>
      <c r="F43" s="129"/>
      <c r="G43" s="34"/>
      <c r="H43" s="26">
        <v>135</v>
      </c>
      <c r="I43" s="4"/>
      <c r="J43" s="3"/>
    </row>
    <row r="44" spans="2:10" ht="15" customHeight="1">
      <c r="B44" s="64"/>
      <c r="C44" s="24"/>
      <c r="D44" s="17"/>
      <c r="E44" s="126" t="s">
        <v>53</v>
      </c>
      <c r="F44" s="126"/>
      <c r="G44" s="34">
        <v>12</v>
      </c>
      <c r="H44" s="25"/>
      <c r="I44" s="4"/>
      <c r="J44" s="3">
        <f>(G44*H43)-((G44*H43)*I44)</f>
        <v>1620</v>
      </c>
    </row>
    <row r="45" spans="2:10" ht="26.25" customHeight="1">
      <c r="B45" s="64"/>
      <c r="C45" s="65" t="s">
        <v>20</v>
      </c>
      <c r="D45" s="66"/>
      <c r="E45" s="66"/>
      <c r="F45" s="67"/>
      <c r="G45" s="35">
        <f>SUM(G28:G41)</f>
        <v>56</v>
      </c>
      <c r="H45" s="33"/>
      <c r="I45" s="29"/>
      <c r="J45" s="30">
        <f>J44</f>
        <v>1620</v>
      </c>
    </row>
    <row r="46" spans="2:10" ht="26.25" customHeight="1">
      <c r="F46" s="2"/>
      <c r="G46" s="61" t="s">
        <v>39</v>
      </c>
      <c r="H46" s="62"/>
      <c r="I46" s="63"/>
      <c r="J46" s="5">
        <f>J24+J42+J45</f>
        <v>31370</v>
      </c>
    </row>
    <row r="47" spans="2:10" ht="6" customHeight="1"/>
    <row r="48" spans="2:10" ht="14.25" customHeight="1"/>
    <row r="49" spans="1:10" ht="18" customHeight="1">
      <c r="B49" s="109" t="s">
        <v>50</v>
      </c>
      <c r="C49" s="109"/>
      <c r="D49" s="109"/>
      <c r="E49" s="109"/>
      <c r="F49" s="109"/>
      <c r="G49" s="109"/>
      <c r="H49" s="109"/>
      <c r="I49" s="109"/>
      <c r="J49" s="109"/>
    </row>
    <row r="50" spans="1:10" ht="6" customHeight="1"/>
    <row r="51" spans="1:10" ht="37.5" customHeight="1">
      <c r="B51" s="36"/>
      <c r="C51" s="104" t="s">
        <v>54</v>
      </c>
      <c r="D51" s="105"/>
      <c r="E51" s="105"/>
      <c r="F51" s="105"/>
      <c r="G51" s="105"/>
      <c r="H51" s="105"/>
      <c r="I51" s="106"/>
      <c r="J51" s="59">
        <f>J24+SUM(J28:J41)</f>
        <v>29750</v>
      </c>
    </row>
    <row r="52" spans="1:10" ht="37.5" customHeight="1">
      <c r="B52" s="36"/>
      <c r="C52" s="107"/>
      <c r="D52" s="8"/>
      <c r="E52" s="134" t="s">
        <v>57</v>
      </c>
      <c r="F52" s="135"/>
      <c r="G52" s="135"/>
      <c r="H52" s="135"/>
      <c r="I52" s="136"/>
      <c r="J52" s="137">
        <v>11900</v>
      </c>
    </row>
    <row r="53" spans="1:10" ht="37.5" customHeight="1">
      <c r="B53" s="37"/>
      <c r="C53" s="108"/>
      <c r="D53" s="60"/>
      <c r="E53" s="118" t="s">
        <v>62</v>
      </c>
      <c r="F53" s="118"/>
      <c r="G53" s="119" t="s">
        <v>51</v>
      </c>
      <c r="H53" s="120"/>
      <c r="I53" s="29"/>
      <c r="J53" s="30">
        <f>J51-J52</f>
        <v>17850</v>
      </c>
    </row>
    <row r="54" spans="1:10" ht="12.75" customHeight="1">
      <c r="B54" s="38"/>
      <c r="C54" s="38"/>
      <c r="D54" s="38"/>
      <c r="E54" s="38"/>
      <c r="F54" s="38"/>
      <c r="G54" s="38"/>
    </row>
    <row r="55" spans="1:10" ht="14.25" customHeight="1">
      <c r="H55" s="39"/>
      <c r="I55" s="39"/>
      <c r="J55" s="39"/>
    </row>
    <row r="56" spans="1:10" ht="18" customHeight="1">
      <c r="B56" s="110" t="s">
        <v>38</v>
      </c>
      <c r="C56" s="111"/>
      <c r="D56" s="111"/>
      <c r="E56" s="111"/>
      <c r="F56" s="111"/>
      <c r="G56" s="111"/>
      <c r="H56" s="111"/>
      <c r="I56" s="111"/>
      <c r="J56" s="112"/>
    </row>
    <row r="57" spans="1:10" ht="12.75" customHeight="1">
      <c r="A57" s="42"/>
      <c r="B57" s="44"/>
      <c r="C57" s="45"/>
      <c r="D57" s="45"/>
      <c r="E57" s="45"/>
      <c r="F57" s="45"/>
      <c r="G57" s="45"/>
      <c r="H57" s="46"/>
      <c r="I57" s="46"/>
      <c r="J57" s="47"/>
    </row>
    <row r="58" spans="1:10" s="2" customFormat="1" ht="14.25" customHeight="1">
      <c r="A58" s="43"/>
      <c r="B58" s="115" t="s">
        <v>58</v>
      </c>
      <c r="C58" s="116"/>
      <c r="D58" s="116"/>
      <c r="E58" s="116"/>
      <c r="F58" s="116"/>
      <c r="G58" s="116"/>
      <c r="H58" s="116"/>
      <c r="I58" s="116"/>
      <c r="J58" s="117"/>
    </row>
    <row r="59" spans="1:10" s="2" customFormat="1" ht="14.25" customHeight="1">
      <c r="A59" s="43"/>
      <c r="B59" s="48"/>
      <c r="C59" s="116" t="s">
        <v>59</v>
      </c>
      <c r="D59" s="116"/>
      <c r="E59" s="116"/>
      <c r="F59" s="116"/>
      <c r="G59" s="116"/>
      <c r="H59" s="49"/>
      <c r="I59" s="49"/>
      <c r="J59" s="50"/>
    </row>
    <row r="60" spans="1:10" s="2" customFormat="1" ht="14.25" customHeight="1">
      <c r="A60" s="43"/>
      <c r="B60" s="51"/>
      <c r="C60" s="52" t="s">
        <v>35</v>
      </c>
      <c r="D60" s="52"/>
      <c r="E60" s="116" t="s">
        <v>60</v>
      </c>
      <c r="F60" s="116"/>
      <c r="G60" s="116"/>
      <c r="H60" s="116"/>
      <c r="I60" s="116"/>
      <c r="J60" s="117"/>
    </row>
    <row r="61" spans="1:10" s="2" customFormat="1" ht="14.25" customHeight="1">
      <c r="A61" s="43"/>
      <c r="B61" s="51"/>
      <c r="C61" s="52" t="s">
        <v>35</v>
      </c>
      <c r="D61" s="52"/>
      <c r="E61" s="116" t="s">
        <v>63</v>
      </c>
      <c r="F61" s="116"/>
      <c r="G61" s="116"/>
      <c r="H61" s="116"/>
      <c r="I61" s="116"/>
      <c r="J61" s="117"/>
    </row>
    <row r="62" spans="1:10" s="2" customFormat="1" ht="14.25" customHeight="1">
      <c r="A62" s="43"/>
      <c r="B62" s="115" t="s">
        <v>40</v>
      </c>
      <c r="C62" s="116"/>
      <c r="D62" s="116"/>
      <c r="E62" s="116"/>
      <c r="F62" s="116"/>
      <c r="G62" s="116"/>
      <c r="H62" s="116"/>
      <c r="I62" s="116"/>
      <c r="J62" s="117"/>
    </row>
    <row r="63" spans="1:10" s="2" customFormat="1" ht="14.25" customHeight="1">
      <c r="A63" s="43"/>
      <c r="B63" s="48"/>
      <c r="C63" s="49"/>
      <c r="D63" s="116" t="s">
        <v>61</v>
      </c>
      <c r="E63" s="116"/>
      <c r="F63" s="116"/>
      <c r="G63" s="116"/>
      <c r="H63" s="49"/>
      <c r="I63" s="49"/>
      <c r="J63" s="50"/>
    </row>
    <row r="64" spans="1:10" s="2" customFormat="1" ht="14.25" customHeight="1">
      <c r="A64" s="43"/>
      <c r="B64" s="115" t="s">
        <v>41</v>
      </c>
      <c r="C64" s="116"/>
      <c r="D64" s="116"/>
      <c r="E64" s="116"/>
      <c r="F64" s="116"/>
      <c r="G64" s="116"/>
      <c r="H64" s="116"/>
      <c r="I64" s="116"/>
      <c r="J64" s="117"/>
    </row>
    <row r="65" spans="1:10" ht="14.25" customHeight="1">
      <c r="A65" s="42"/>
      <c r="B65" s="113" t="s">
        <v>36</v>
      </c>
      <c r="C65" s="114"/>
      <c r="D65" s="114"/>
      <c r="E65" s="114"/>
      <c r="F65" s="114"/>
      <c r="G65" s="114"/>
      <c r="H65" s="46"/>
      <c r="I65" s="46"/>
      <c r="J65" s="47"/>
    </row>
    <row r="66" spans="1:10" ht="14.25" customHeight="1">
      <c r="A66" s="42"/>
      <c r="B66" s="53" t="s">
        <v>37</v>
      </c>
      <c r="C66" s="46"/>
      <c r="D66" s="46"/>
      <c r="E66" s="46"/>
      <c r="F66" s="46"/>
      <c r="G66" s="46"/>
      <c r="H66" s="46"/>
      <c r="I66" s="46"/>
      <c r="J66" s="47"/>
    </row>
    <row r="67" spans="1:10" ht="14.25" customHeight="1">
      <c r="A67" s="42"/>
      <c r="B67" s="54"/>
      <c r="C67" s="55"/>
      <c r="D67" s="55"/>
      <c r="E67" s="55"/>
      <c r="F67" s="55"/>
      <c r="G67" s="55"/>
      <c r="H67" s="55"/>
      <c r="I67" s="55"/>
      <c r="J67" s="56"/>
    </row>
  </sheetData>
  <mergeCells count="63">
    <mergeCell ref="B65:G65"/>
    <mergeCell ref="B64:J64"/>
    <mergeCell ref="E60:J60"/>
    <mergeCell ref="E53:F53"/>
    <mergeCell ref="G53:H53"/>
    <mergeCell ref="B56:J56"/>
    <mergeCell ref="E61:J61"/>
    <mergeCell ref="B58:J58"/>
    <mergeCell ref="B62:J62"/>
    <mergeCell ref="D63:G63"/>
    <mergeCell ref="C59:G59"/>
    <mergeCell ref="C51:I51"/>
    <mergeCell ref="E52:I52"/>
    <mergeCell ref="E31:F31"/>
    <mergeCell ref="C52:C53"/>
    <mergeCell ref="E36:F36"/>
    <mergeCell ref="E37:F37"/>
    <mergeCell ref="E40:F40"/>
    <mergeCell ref="E38:F38"/>
    <mergeCell ref="E41:F41"/>
    <mergeCell ref="E39:F39"/>
    <mergeCell ref="B49:J49"/>
    <mergeCell ref="G46:I46"/>
    <mergeCell ref="D43:F43"/>
    <mergeCell ref="B9:F9"/>
    <mergeCell ref="B10:F10"/>
    <mergeCell ref="B11:F11"/>
    <mergeCell ref="B7:F7"/>
    <mergeCell ref="G11:J11"/>
    <mergeCell ref="G9:H9"/>
    <mergeCell ref="B2:E2"/>
    <mergeCell ref="G2:J3"/>
    <mergeCell ref="B3:E3"/>
    <mergeCell ref="B5:E5"/>
    <mergeCell ref="G5:J5"/>
    <mergeCell ref="G4:J4"/>
    <mergeCell ref="B12:F12"/>
    <mergeCell ref="B14:F14"/>
    <mergeCell ref="B16:F16"/>
    <mergeCell ref="E28:F28"/>
    <mergeCell ref="C24:F24"/>
    <mergeCell ref="C20:F20"/>
    <mergeCell ref="C26:J26"/>
    <mergeCell ref="D27:F27"/>
    <mergeCell ref="G14:J14"/>
    <mergeCell ref="B18:J18"/>
    <mergeCell ref="C21:J21"/>
    <mergeCell ref="B15:F15"/>
    <mergeCell ref="G15:J15"/>
    <mergeCell ref="B22:B24"/>
    <mergeCell ref="D22:F22"/>
    <mergeCell ref="E23:F23"/>
    <mergeCell ref="B25:J25"/>
    <mergeCell ref="B27:B45"/>
    <mergeCell ref="E30:F30"/>
    <mergeCell ref="C45:F45"/>
    <mergeCell ref="E33:F33"/>
    <mergeCell ref="E34:F34"/>
    <mergeCell ref="E29:F29"/>
    <mergeCell ref="E32:F32"/>
    <mergeCell ref="D35:F35"/>
    <mergeCell ref="E44:F44"/>
    <mergeCell ref="C42:F42"/>
  </mergeCells>
  <hyperlinks>
    <hyperlink ref="G11" r:id="rId1"/>
    <hyperlink ref="G15" r:id="rId2"/>
  </hyperlinks>
  <pageMargins left="0.19345238095238096" right="0.19345238095238096" top="0.75" bottom="0.75" header="0.3" footer="0.3"/>
  <pageSetup paperSize="9" orientation="portrait" r:id="rId3"/>
  <rowBreaks count="1" manualBreakCount="1">
    <brk id="47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8</v>
      </c>
    </row>
    <row r="3" spans="1:1">
      <c r="A3" t="s">
        <v>1</v>
      </c>
    </row>
    <row r="5" spans="1:1">
      <c r="A5" t="s">
        <v>6</v>
      </c>
    </row>
    <row r="7" spans="1:1">
      <c r="A7" t="s">
        <v>0</v>
      </c>
    </row>
    <row r="8" spans="1:1">
      <c r="A8" t="s">
        <v>2</v>
      </c>
    </row>
    <row r="9" spans="1:1">
      <c r="A9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2023-10-31T13:36:31Z</dcterms:modified>
</cp:coreProperties>
</file>