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definedNames>
    <definedName function="false" hidden="false" localSheetId="0" name="_xlnm.Print_Area" vbProcedure="false">Sheet1!$B$2:$J$56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<sst xmlns="http://schemas.openxmlformats.org/spreadsheetml/2006/main" count="76" uniqueCount="65">
  <si>
    <t xml:space="preserve">FACTURE SOLDE N°: FA00348</t>
  </si>
  <si>
    <t xml:space="preserve">Sur devis DE00325</t>
  </si>
  <si>
    <t xml:space="preserve">Date d'émission : 18/09/2025</t>
  </si>
  <si>
    <t xml:space="preserve">Mise à jour : 07/01/2026</t>
  </si>
  <si>
    <t xml:space="preserve">A l'attention de:</t>
  </si>
  <si>
    <t xml:space="preserve">Pierre Frank Séguineau</t>
  </si>
  <si>
    <t xml:space="preserve">EPE France</t>
  </si>
  <si>
    <t xml:space="preserve">8 B Allée des Melroses</t>
  </si>
  <si>
    <t xml:space="preserve">Adrien CARRE</t>
  </si>
  <si>
    <t xml:space="preserve">44120 VERTOU</t>
  </si>
  <si>
    <t xml:space="preserve">a.carre@astaequipement.fr</t>
  </si>
  <si>
    <t xml:space="preserve">N°SIRET: 525 142 246 00020</t>
  </si>
  <si>
    <t xml:space="preserve">Tél: 06 52 73 10 71</t>
  </si>
  <si>
    <t xml:space="preserve">pierrefrank.seguineau@gmail.com</t>
  </si>
  <si>
    <t xml:space="preserve">Tifaine MINOT</t>
  </si>
  <si>
    <t xml:space="preserve">Tél: 06 87 10 53 62</t>
  </si>
  <si>
    <t xml:space="preserve">t.minot@astaequipement.fr</t>
  </si>
  <si>
    <t xml:space="preserve">Tél: 07 70 15 32 01</t>
  </si>
  <si>
    <t xml:space="preserve">Prestations complementaires - ASTA EQUIPEMENT</t>
  </si>
  <si>
    <t xml:space="preserve">REF</t>
  </si>
  <si>
    <t xml:space="preserve">DESCRIPTION</t>
  </si>
  <si>
    <t xml:space="preserve">QTE </t>
  </si>
  <si>
    <t xml:space="preserve">TARIF JOURNALIER</t>
  </si>
  <si>
    <t xml:space="preserve">REMISE FORFAITAIRE</t>
  </si>
  <si>
    <t xml:space="preserve">MONTANT</t>
  </si>
  <si>
    <t xml:space="preserve">Conception graphique</t>
  </si>
  <si>
    <t xml:space="preserve">Graphisme - Forfait journalier</t>
  </si>
  <si>
    <t xml:space="preserve">Création Icones Réassurance et drapeaux</t>
  </si>
  <si>
    <t xml:space="preserve">SOUS-TOTAL Graphisme TTC</t>
  </si>
  <si>
    <t xml:space="preserve">Développement de la plateforme e-commerce</t>
  </si>
  <si>
    <t xml:space="preserve">ERGONOMIE ET CONTENU</t>
  </si>
  <si>
    <t xml:space="preserve">Intégration catalogues complémentaires</t>
  </si>
  <si>
    <t xml:space="preserve">Mise en format des fichiers, intégration, vérification</t>
  </si>
  <si>
    <t xml:space="preserve">EMP, SAMETO, MANORGA</t>
  </si>
  <si>
    <t xml:space="preserve">FONCTIONNALITES</t>
  </si>
  <si>
    <r>
      <rPr>
        <b val="true"/>
        <sz val="9"/>
        <color theme="1"/>
        <rFont val="Arial"/>
        <family val="2"/>
        <charset val="1"/>
      </rPr>
      <t xml:space="preserve">Intégration MATOMO version gratuite</t>
    </r>
    <r>
      <rPr>
        <sz val="9"/>
        <color theme="1"/>
        <rFont val="Arial"/>
        <family val="2"/>
        <charset val="1"/>
      </rPr>
      <t xml:space="preserve"> (tests,configuration initiale)</t>
    </r>
  </si>
  <si>
    <t xml:space="preserve">L'ajout de fonctionnalités, les modifications majeures d'ergonomie donneront lieu à un  devis complémentaire</t>
  </si>
  <si>
    <t xml:space="preserve">SOUS-TOTAL Développement TTC</t>
  </si>
  <si>
    <t xml:space="preserve">TOTAL TTC</t>
  </si>
  <si>
    <t xml:space="preserve">ACOMPTE 1 - JUIN 2024 - 40% (TTC) - REGLE JUIN 2024</t>
  </si>
  <si>
    <t xml:space="preserve">ACOMPTE 2 - JANVIER 2025 - 30% (TTC) - REGLE JANVIER 2025 </t>
  </si>
  <si>
    <t xml:space="preserve">SOLDE 1 – 10% (TTC) - REGLE OCTOBRE 2025 </t>
  </si>
  <si>
    <t xml:space="preserve">SOLDE 1 – 10% (TTC) - REGLE NOVEMBRE 2025 </t>
  </si>
  <si>
    <t xml:space="preserve">AVOIR – Remboursement Plugin – Request a Quote </t>
  </si>
  <si>
    <t xml:space="preserve">SOLDE – 2025 (TTC)</t>
  </si>
  <si>
    <t xml:space="preserve">Conditions générales</t>
  </si>
  <si>
    <t xml:space="preserve">Facture Graphisme/développement payable selon l'échéancier suivant:</t>
  </si>
  <si>
    <t xml:space="preserve">Montant total Graphisme/Developpement :3 850 €TTC</t>
  </si>
  <si>
    <t xml:space="preserve">-</t>
  </si>
  <si>
    <r>
      <rPr>
        <b val="true"/>
        <sz val="10"/>
        <color theme="1"/>
        <rFont val="Arial"/>
        <family val="2"/>
        <charset val="1"/>
      </rPr>
      <t xml:space="preserve">Validation 40% </t>
    </r>
    <r>
      <rPr>
        <sz val="10"/>
        <color theme="1"/>
        <rFont val="Arial"/>
        <family val="2"/>
        <charset val="1"/>
      </rPr>
      <t xml:space="preserve">(juin 2024)</t>
    </r>
    <r>
      <rPr>
        <b val="true"/>
        <sz val="10"/>
        <color theme="1"/>
        <rFont val="Arial"/>
        <family val="2"/>
        <charset val="1"/>
      </rPr>
      <t xml:space="preserve">: </t>
    </r>
  </si>
  <si>
    <t xml:space="preserve">1 540 €TTC</t>
  </si>
  <si>
    <t xml:space="preserve">réglé : facture FA000325 - juin 2024</t>
  </si>
  <si>
    <r>
      <rPr>
        <b val="true"/>
        <sz val="10"/>
        <color theme="1"/>
        <rFont val="Arial"/>
        <family val="2"/>
        <charset val="1"/>
      </rPr>
      <t xml:space="preserve">Acompte #2 30% </t>
    </r>
    <r>
      <rPr>
        <sz val="10"/>
        <color theme="1"/>
        <rFont val="Arial"/>
        <family val="2"/>
        <charset val="1"/>
      </rPr>
      <t xml:space="preserve">(janvier 2025)</t>
    </r>
    <r>
      <rPr>
        <b val="true"/>
        <sz val="10"/>
        <color theme="1"/>
        <rFont val="Arial"/>
        <family val="2"/>
        <charset val="1"/>
      </rPr>
      <t xml:space="preserve">:</t>
    </r>
  </si>
  <si>
    <t xml:space="preserve">1 155 €TTC </t>
  </si>
  <si>
    <t xml:space="preserve">réglé : facture FA000333 - janvier 2025</t>
  </si>
  <si>
    <r>
      <rPr>
        <b val="true"/>
        <sz val="10"/>
        <color theme="1"/>
        <rFont val="Arial"/>
        <family val="2"/>
        <charset val="1"/>
      </rPr>
      <t xml:space="preserve">Solde 10% </t>
    </r>
    <r>
      <rPr>
        <sz val="10"/>
        <color theme="1"/>
        <rFont val="Arial"/>
        <family val="2"/>
        <charset val="1"/>
      </rPr>
      <t xml:space="preserve">(octobre 2025)</t>
    </r>
    <r>
      <rPr>
        <b val="true"/>
        <sz val="10"/>
        <color theme="1"/>
        <rFont val="Arial"/>
        <family val="2"/>
        <charset val="1"/>
      </rPr>
      <t xml:space="preserve">:</t>
    </r>
  </si>
  <si>
    <t xml:space="preserve">385 €TTC </t>
  </si>
  <si>
    <t xml:space="preserve">réglé : facture FA000348 – octobre 2025</t>
  </si>
  <si>
    <r>
      <rPr>
        <b val="true"/>
        <sz val="10"/>
        <color theme="1"/>
        <rFont val="Arial"/>
        <family val="2"/>
        <charset val="1"/>
      </rPr>
      <t xml:space="preserve">Solde 10% </t>
    </r>
    <r>
      <rPr>
        <sz val="10"/>
        <color theme="1"/>
        <rFont val="Arial"/>
        <family val="2"/>
        <charset val="1"/>
      </rPr>
      <t xml:space="preserve">(novembre 2025)</t>
    </r>
    <r>
      <rPr>
        <b val="true"/>
        <sz val="10"/>
        <color theme="1"/>
        <rFont val="Arial"/>
        <family val="2"/>
        <charset val="1"/>
      </rPr>
      <t xml:space="preserve">:</t>
    </r>
  </si>
  <si>
    <t xml:space="preserve">réglé : facture FA000348 – novembre 2025</t>
  </si>
  <si>
    <r>
      <rPr>
        <b val="true"/>
        <sz val="10"/>
        <color theme="1"/>
        <rFont val="Arial"/>
        <family val="2"/>
        <charset val="1"/>
      </rPr>
      <t xml:space="preserve">Solde 10% </t>
    </r>
    <r>
      <rPr>
        <sz val="10"/>
        <color theme="1"/>
        <rFont val="Arial"/>
        <family val="2"/>
        <charset val="1"/>
      </rPr>
      <t xml:space="preserve">(décembre 2025)</t>
    </r>
    <r>
      <rPr>
        <b val="true"/>
        <sz val="10"/>
        <color theme="1"/>
        <rFont val="Arial"/>
        <family val="2"/>
        <charset val="1"/>
      </rPr>
      <t xml:space="preserve">:</t>
    </r>
  </si>
  <si>
    <t xml:space="preserve">314 €TTC </t>
  </si>
  <si>
    <t xml:space="preserve">T.V.A. non applicable ou exonérée, article 293 B du CGI.
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</si>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</sst>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E+00"/>
    <numFmt numFmtId="166" formatCode="#,##0.0"/>
    <numFmt numFmtId="167" formatCode="#,##0&quot; €&quot;"/>
    <numFmt numFmtId="168" formatCode="0\ %"/>
    <numFmt numFmtId="169" formatCode="#,##0.00&quot; €&quot;"/>
    <numFmt numFmtId="170" formatCode="#,##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u val="single"/>
      <sz val="11"/>
      <color theme="1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b val="true"/>
      <sz val="8"/>
      <color theme="1"/>
      <name val="Arial"/>
      <family val="2"/>
      <charset val="1"/>
    </font>
    <font>
      <i val="true"/>
      <sz val="10"/>
      <color theme="1"/>
      <name val="Arial"/>
      <family val="2"/>
      <charset val="1"/>
    </font>
    <font>
      <i val="true"/>
      <sz val="8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rgb="FFF2F2F2"/>
      </patternFill>
    </fill>
    <fill>
      <patternFill patternType="solid">
        <fgColor theme="0" tint="-0.05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5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7" fontId="4" fillId="0" borderId="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8" fontId="4" fillId="0" borderId="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9" fontId="4" fillId="0" borderId="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7" fillId="0" borderId="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6" fontId="7" fillId="3" borderId="3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70" fontId="7" fillId="3" borderId="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6" fontId="7" fillId="3" borderId="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8" fontId="7" fillId="3" borderId="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9" fontId="7" fillId="3" borderId="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9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4" fillId="0" borderId="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70" fontId="7" fillId="0" borderId="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6" fontId="7" fillId="0" borderId="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8" fontId="7" fillId="0" borderId="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9" fontId="7" fillId="0" borderId="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6" fontId="7" fillId="3" borderId="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3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9" fontId="7" fillId="3" borderId="1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5" fillId="2" borderId="3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9" fontId="15" fillId="2" borderId="1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9" fontId="5" fillId="2" borderId="1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3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4</xdr:col>
      <xdr:colOff>2074680</xdr:colOff>
      <xdr:row>5</xdr:row>
      <xdr:rowOff>73080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74640" cy="762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.carre@astaequipement.fr" TargetMode="External"/><Relationship Id="rId2" Type="http://schemas.openxmlformats.org/officeDocument/2006/relationships/hyperlink" Target="mailto:t.minot@astaequipement.fr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59"/>
  <sheetViews>
    <sheetView showFormulas="false" showGridLines="true" showRowColHeaders="true" showZeros="true" rightToLeft="false" tabSelected="true" showOutlineSymbols="true" defaultGridColor="true" view="normal" topLeftCell="A28" colorId="64" zoomScale="100" zoomScaleNormal="100" zoomScalePageLayoutView="100" workbookViewId="0">
      <selection pane="topLeft" activeCell="E59" activeCellId="0" sqref="E59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9.66"/>
    <col collapsed="false" customWidth="true" hidden="false" outlineLevel="0" max="6" min="6" style="1" width="25.88"/>
    <col collapsed="false" customWidth="true" hidden="false" outlineLevel="0" max="7" min="7" style="1" width="8"/>
    <col collapsed="false" customWidth="true" hidden="false" outlineLevel="0" max="8" min="8" style="1" width="15.44"/>
    <col collapsed="false" customWidth="true" hidden="false" outlineLevel="0" max="9" min="9" style="1" width="0.11"/>
    <col collapsed="false" customWidth="true" hidden="false" outlineLevel="0" max="10" min="10" style="1" width="15.44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5" hidden="false" customHeight="true" outlineLevel="0" collapsed="false">
      <c r="B2" s="2"/>
      <c r="C2" s="2"/>
      <c r="D2" s="2"/>
      <c r="E2" s="2"/>
      <c r="F2" s="3"/>
      <c r="G2" s="4" t="s">
        <v>0</v>
      </c>
      <c r="H2" s="4"/>
      <c r="I2" s="4"/>
      <c r="J2" s="4"/>
    </row>
    <row r="3" customFormat="false" ht="13.5" hidden="false" customHeight="true" outlineLevel="0" collapsed="false">
      <c r="B3" s="5"/>
      <c r="C3" s="5"/>
      <c r="D3" s="5"/>
      <c r="E3" s="5"/>
      <c r="F3" s="3"/>
      <c r="G3" s="4"/>
      <c r="H3" s="4"/>
      <c r="I3" s="4"/>
      <c r="J3" s="4"/>
    </row>
    <row r="4" customFormat="false" ht="12.75" hidden="false" customHeight="false" outlineLevel="0" collapsed="false">
      <c r="B4" s="6"/>
      <c r="C4" s="6"/>
      <c r="D4" s="6"/>
      <c r="E4" s="3"/>
      <c r="F4" s="3"/>
      <c r="G4" s="7" t="s">
        <v>1</v>
      </c>
      <c r="H4" s="7"/>
      <c r="I4" s="7"/>
      <c r="J4" s="7"/>
    </row>
    <row r="5" customFormat="false" ht="15" hidden="false" customHeight="true" outlineLevel="0" collapsed="false">
      <c r="B5" s="8"/>
      <c r="C5" s="8"/>
      <c r="D5" s="8"/>
      <c r="E5" s="8"/>
      <c r="F5" s="9"/>
      <c r="G5" s="7" t="s">
        <v>2</v>
      </c>
      <c r="H5" s="7"/>
      <c r="I5" s="7"/>
      <c r="J5" s="7"/>
    </row>
    <row r="6" customFormat="false" ht="15" hidden="false" customHeight="true" outlineLevel="0" collapsed="false">
      <c r="B6" s="8"/>
      <c r="C6" s="9"/>
      <c r="D6" s="9"/>
      <c r="E6" s="9"/>
      <c r="F6" s="9"/>
      <c r="G6" s="7" t="s">
        <v>3</v>
      </c>
      <c r="H6" s="7"/>
      <c r="I6" s="7"/>
      <c r="J6" s="7"/>
    </row>
    <row r="7" customFormat="false" ht="6" hidden="false" customHeight="true" outlineLevel="0" collapsed="false">
      <c r="B7" s="10"/>
      <c r="C7" s="10"/>
      <c r="D7" s="10"/>
      <c r="E7" s="11"/>
      <c r="F7" s="3"/>
      <c r="G7" s="12"/>
      <c r="H7" s="12"/>
      <c r="I7" s="12"/>
      <c r="J7" s="12"/>
    </row>
    <row r="8" s="13" customFormat="true" ht="6.75" hidden="false" customHeight="true" outlineLevel="0" collapsed="false">
      <c r="B8" s="14"/>
      <c r="C8" s="14"/>
      <c r="D8" s="14"/>
      <c r="E8" s="14"/>
      <c r="F8" s="14"/>
      <c r="J8" s="15"/>
    </row>
    <row r="9" s="13" customFormat="true" ht="12.75" hidden="false" customHeight="true" outlineLevel="0" collapsed="false">
      <c r="G9" s="16" t="s">
        <v>4</v>
      </c>
      <c r="I9" s="17"/>
      <c r="J9" s="1"/>
    </row>
    <row r="10" customFormat="false" ht="12.75" hidden="false" customHeight="true" outlineLevel="0" collapsed="false">
      <c r="B10" s="18" t="s">
        <v>5</v>
      </c>
      <c r="C10" s="18"/>
      <c r="D10" s="18"/>
      <c r="E10" s="18"/>
      <c r="F10" s="18"/>
      <c r="G10" s="19" t="s">
        <v>6</v>
      </c>
      <c r="H10" s="19"/>
      <c r="I10" s="17"/>
    </row>
    <row r="11" s="13" customFormat="true" ht="12.75" hidden="false" customHeight="true" outlineLevel="0" collapsed="false">
      <c r="B11" s="5" t="s">
        <v>7</v>
      </c>
      <c r="C11" s="5"/>
      <c r="D11" s="5"/>
      <c r="E11" s="5"/>
      <c r="F11" s="5"/>
      <c r="G11" s="17" t="s">
        <v>8</v>
      </c>
      <c r="H11" s="1"/>
      <c r="I11" s="1"/>
      <c r="J11" s="1"/>
    </row>
    <row r="12" s="13" customFormat="true" ht="12.75" hidden="false" customHeight="true" outlineLevel="0" collapsed="false">
      <c r="B12" s="20" t="s">
        <v>9</v>
      </c>
      <c r="C12" s="20"/>
      <c r="D12" s="20"/>
      <c r="E12" s="20"/>
      <c r="F12" s="20"/>
      <c r="G12" s="21" t="s">
        <v>10</v>
      </c>
      <c r="H12" s="21"/>
      <c r="I12" s="21"/>
      <c r="J12" s="21"/>
    </row>
    <row r="13" s="13" customFormat="true" ht="12.75" hidden="false" customHeight="true" outlineLevel="0" collapsed="false">
      <c r="B13" s="8" t="s">
        <v>11</v>
      </c>
      <c r="C13" s="8"/>
      <c r="D13" s="8"/>
      <c r="E13" s="8"/>
      <c r="F13" s="8"/>
      <c r="G13" s="1" t="s">
        <v>12</v>
      </c>
      <c r="H13" s="1"/>
      <c r="I13" s="1"/>
      <c r="J13" s="1"/>
    </row>
    <row r="14" s="13" customFormat="true" ht="4.5" hidden="false" customHeight="true" outlineLevel="0" collapsed="false">
      <c r="B14" s="9"/>
      <c r="C14" s="9"/>
      <c r="D14" s="9"/>
      <c r="E14" s="9"/>
      <c r="F14" s="9"/>
      <c r="G14" s="1"/>
      <c r="H14" s="1"/>
      <c r="I14" s="1"/>
      <c r="J14" s="1"/>
    </row>
    <row r="15" s="13" customFormat="true" ht="12.75" hidden="false" customHeight="true" outlineLevel="0" collapsed="false">
      <c r="B15" s="22" t="s">
        <v>13</v>
      </c>
      <c r="C15" s="22"/>
      <c r="D15" s="22"/>
      <c r="E15" s="22"/>
      <c r="F15" s="22"/>
      <c r="G15" s="23" t="s">
        <v>14</v>
      </c>
      <c r="H15" s="23"/>
      <c r="I15" s="23"/>
      <c r="J15" s="23"/>
    </row>
    <row r="16" s="13" customFormat="true" ht="12.75" hidden="false" customHeight="true" outlineLevel="0" collapsed="false">
      <c r="B16" s="14" t="s">
        <v>15</v>
      </c>
      <c r="C16" s="14"/>
      <c r="D16" s="14"/>
      <c r="E16" s="14"/>
      <c r="F16" s="14"/>
      <c r="G16" s="21" t="s">
        <v>16</v>
      </c>
      <c r="H16" s="21"/>
      <c r="I16" s="21"/>
      <c r="J16" s="21"/>
    </row>
    <row r="17" s="13" customFormat="true" ht="12.75" hidden="false" customHeight="true" outlineLevel="0" collapsed="false">
      <c r="B17" s="14"/>
      <c r="C17" s="14"/>
      <c r="D17" s="14"/>
      <c r="E17" s="14"/>
      <c r="F17" s="14"/>
      <c r="G17" s="1" t="s">
        <v>17</v>
      </c>
      <c r="H17" s="1"/>
      <c r="I17" s="1"/>
      <c r="J17" s="1"/>
    </row>
    <row r="18" customFormat="false" ht="6" hidden="false" customHeight="true" outlineLevel="0" collapsed="false"/>
    <row r="19" customFormat="false" ht="16.25" hidden="false" customHeight="true" outlineLevel="0" collapsed="false">
      <c r="B19" s="24" t="s">
        <v>18</v>
      </c>
      <c r="C19" s="24"/>
      <c r="D19" s="24"/>
      <c r="E19" s="24"/>
      <c r="F19" s="24"/>
      <c r="G19" s="24"/>
      <c r="H19" s="24"/>
      <c r="I19" s="24"/>
      <c r="J19" s="24"/>
    </row>
    <row r="20" customFormat="false" ht="6" hidden="false" customHeight="true" outlineLevel="0" collapsed="false"/>
    <row r="21" s="25" customFormat="true" ht="26.25" hidden="false" customHeight="true" outlineLevel="0" collapsed="false">
      <c r="B21" s="26" t="s">
        <v>19</v>
      </c>
      <c r="C21" s="26" t="s">
        <v>20</v>
      </c>
      <c r="D21" s="26"/>
      <c r="E21" s="26"/>
      <c r="F21" s="26"/>
      <c r="G21" s="27" t="s">
        <v>21</v>
      </c>
      <c r="H21" s="27" t="s">
        <v>22</v>
      </c>
      <c r="I21" s="27" t="s">
        <v>23</v>
      </c>
      <c r="J21" s="27" t="s">
        <v>24</v>
      </c>
    </row>
    <row r="22" customFormat="false" ht="16.5" hidden="false" customHeight="true" outlineLevel="0" collapsed="false">
      <c r="B22" s="28"/>
      <c r="C22" s="29" t="s">
        <v>25</v>
      </c>
      <c r="D22" s="29"/>
      <c r="E22" s="29"/>
      <c r="F22" s="29"/>
      <c r="G22" s="29"/>
      <c r="H22" s="29"/>
      <c r="I22" s="29"/>
      <c r="J22" s="29"/>
    </row>
    <row r="23" customFormat="false" ht="15" hidden="false" customHeight="true" outlineLevel="0" collapsed="false">
      <c r="B23" s="30"/>
      <c r="C23" s="31"/>
      <c r="D23" s="32" t="s">
        <v>26</v>
      </c>
      <c r="E23" s="32"/>
      <c r="F23" s="32"/>
      <c r="G23" s="33"/>
      <c r="H23" s="34" t="n">
        <v>350</v>
      </c>
      <c r="I23" s="35"/>
      <c r="J23" s="36"/>
    </row>
    <row r="24" customFormat="false" ht="15" hidden="false" customHeight="true" outlineLevel="0" collapsed="false">
      <c r="B24" s="30"/>
      <c r="C24" s="37"/>
      <c r="D24" s="38"/>
      <c r="E24" s="39" t="s">
        <v>27</v>
      </c>
      <c r="F24" s="39"/>
      <c r="G24" s="40" t="n">
        <v>1</v>
      </c>
      <c r="H24" s="36"/>
      <c r="I24" s="35"/>
      <c r="J24" s="36" t="n">
        <f aca="false">(G24*H23)-((G24*H23)*I24)</f>
        <v>350</v>
      </c>
    </row>
    <row r="25" customFormat="false" ht="16.25" hidden="false" customHeight="true" outlineLevel="0" collapsed="false">
      <c r="B25" s="30"/>
      <c r="C25" s="41" t="s">
        <v>28</v>
      </c>
      <c r="D25" s="41"/>
      <c r="E25" s="41"/>
      <c r="F25" s="41"/>
      <c r="G25" s="42" t="n">
        <f aca="false">SUM(G24)</f>
        <v>1</v>
      </c>
      <c r="H25" s="43"/>
      <c r="I25" s="44"/>
      <c r="J25" s="45" t="n">
        <f aca="false">J24</f>
        <v>350</v>
      </c>
    </row>
    <row r="26" customFormat="false" ht="4.5" hidden="false" customHeight="true" outlineLevel="0" collapsed="false">
      <c r="B26" s="46"/>
      <c r="C26" s="46"/>
      <c r="D26" s="46"/>
      <c r="E26" s="46"/>
      <c r="F26" s="46"/>
      <c r="G26" s="46"/>
      <c r="H26" s="46"/>
      <c r="I26" s="46"/>
      <c r="J26" s="46"/>
    </row>
    <row r="27" customFormat="false" ht="18.75" hidden="false" customHeight="true" outlineLevel="0" collapsed="false">
      <c r="B27" s="28"/>
      <c r="C27" s="47" t="s">
        <v>29</v>
      </c>
      <c r="D27" s="47"/>
      <c r="E27" s="47"/>
      <c r="F27" s="47"/>
      <c r="G27" s="47"/>
      <c r="H27" s="47"/>
      <c r="I27" s="47"/>
      <c r="J27" s="47"/>
    </row>
    <row r="28" customFormat="false" ht="16.5" hidden="false" customHeight="true" outlineLevel="0" collapsed="false">
      <c r="B28" s="48"/>
      <c r="C28" s="49"/>
      <c r="D28" s="50" t="s">
        <v>30</v>
      </c>
      <c r="E28" s="50"/>
      <c r="F28" s="50"/>
      <c r="G28" s="33"/>
      <c r="H28" s="34"/>
      <c r="I28" s="35"/>
      <c r="J28" s="36"/>
    </row>
    <row r="29" customFormat="false" ht="15" hidden="false" customHeight="true" outlineLevel="0" collapsed="false">
      <c r="B29" s="48"/>
      <c r="C29" s="51"/>
      <c r="D29" s="52" t="s">
        <v>31</v>
      </c>
      <c r="E29" s="52"/>
      <c r="F29" s="52"/>
      <c r="G29" s="40"/>
      <c r="H29" s="53"/>
      <c r="I29" s="35"/>
      <c r="J29" s="36"/>
    </row>
    <row r="30" customFormat="false" ht="15" hidden="false" customHeight="true" outlineLevel="0" collapsed="false">
      <c r="B30" s="48"/>
      <c r="C30" s="51"/>
      <c r="D30" s="54"/>
      <c r="E30" s="55" t="s">
        <v>32</v>
      </c>
      <c r="F30" s="55"/>
      <c r="G30" s="40"/>
      <c r="H30" s="53"/>
      <c r="I30" s="35"/>
      <c r="J30" s="36"/>
    </row>
    <row r="31" customFormat="false" ht="15" hidden="false" customHeight="true" outlineLevel="0" collapsed="false">
      <c r="B31" s="48"/>
      <c r="C31" s="51"/>
      <c r="D31" s="54"/>
      <c r="E31" s="56" t="s">
        <v>33</v>
      </c>
      <c r="F31" s="56"/>
      <c r="G31" s="40" t="n">
        <v>9</v>
      </c>
      <c r="H31" s="53" t="n">
        <v>350</v>
      </c>
      <c r="I31" s="35"/>
      <c r="J31" s="36" t="n">
        <f aca="false">(H31*G31)-(H31*G31*I31)</f>
        <v>3150</v>
      </c>
    </row>
    <row r="32" customFormat="false" ht="16.5" hidden="false" customHeight="true" outlineLevel="0" collapsed="false">
      <c r="B32" s="48"/>
      <c r="C32" s="49"/>
      <c r="D32" s="50" t="s">
        <v>34</v>
      </c>
      <c r="E32" s="50"/>
      <c r="F32" s="50"/>
      <c r="G32" s="40"/>
      <c r="H32" s="34"/>
      <c r="I32" s="35"/>
      <c r="J32" s="36"/>
    </row>
    <row r="33" customFormat="false" ht="15" hidden="false" customHeight="true" outlineLevel="0" collapsed="false">
      <c r="B33" s="48"/>
      <c r="C33" s="51"/>
      <c r="D33" s="57" t="s">
        <v>35</v>
      </c>
      <c r="E33" s="57"/>
      <c r="F33" s="57"/>
      <c r="G33" s="40" t="n">
        <v>1</v>
      </c>
      <c r="H33" s="53" t="n">
        <v>350</v>
      </c>
      <c r="I33" s="35"/>
      <c r="J33" s="36" t="n">
        <f aca="false">(H33*G33)-(H33*G33*I33)</f>
        <v>350</v>
      </c>
    </row>
    <row r="34" customFormat="false" ht="26.25" hidden="false" customHeight="true" outlineLevel="0" collapsed="false">
      <c r="B34" s="48"/>
      <c r="C34" s="58" t="s">
        <v>36</v>
      </c>
      <c r="D34" s="58"/>
      <c r="E34" s="58"/>
      <c r="F34" s="58"/>
      <c r="G34" s="59"/>
      <c r="H34" s="60"/>
      <c r="I34" s="61"/>
      <c r="J34" s="62"/>
    </row>
    <row r="35" customFormat="false" ht="16.25" hidden="false" customHeight="true" outlineLevel="0" collapsed="false">
      <c r="B35" s="48"/>
      <c r="C35" s="41" t="s">
        <v>37</v>
      </c>
      <c r="D35" s="41"/>
      <c r="E35" s="41"/>
      <c r="F35" s="41"/>
      <c r="G35" s="63" t="n">
        <f aca="false">SUM(G29:G33)</f>
        <v>10</v>
      </c>
      <c r="H35" s="43"/>
      <c r="I35" s="44"/>
      <c r="J35" s="45" t="n">
        <f aca="false">SUM(J29:J33)</f>
        <v>3500</v>
      </c>
    </row>
    <row r="36" customFormat="false" ht="16.25" hidden="false" customHeight="true" outlineLevel="0" collapsed="false">
      <c r="F36" s="17"/>
      <c r="G36" s="64" t="s">
        <v>38</v>
      </c>
      <c r="H36" s="64"/>
      <c r="I36" s="64"/>
      <c r="J36" s="65" t="n">
        <f aca="false">J25+J35</f>
        <v>3850</v>
      </c>
    </row>
    <row r="37" customFormat="false" ht="15.05" hidden="false" customHeight="true" outlineLevel="0" collapsed="false">
      <c r="C37" s="66" t="s">
        <v>39</v>
      </c>
      <c r="D37" s="66"/>
      <c r="E37" s="66"/>
      <c r="F37" s="66"/>
      <c r="G37" s="66"/>
      <c r="H37" s="66"/>
      <c r="I37" s="66"/>
      <c r="J37" s="67" t="n">
        <f aca="false">J36*0.4</f>
        <v>1540</v>
      </c>
    </row>
    <row r="38" customFormat="false" ht="15.05" hidden="false" customHeight="true" outlineLevel="0" collapsed="false">
      <c r="C38" s="66" t="s">
        <v>40</v>
      </c>
      <c r="D38" s="66"/>
      <c r="E38" s="66"/>
      <c r="F38" s="66"/>
      <c r="G38" s="66"/>
      <c r="H38" s="66"/>
      <c r="I38" s="66"/>
      <c r="J38" s="67" t="n">
        <f aca="false">J36*0.3</f>
        <v>1155</v>
      </c>
    </row>
    <row r="39" customFormat="false" ht="15.05" hidden="false" customHeight="true" outlineLevel="0" collapsed="false">
      <c r="C39" s="66" t="s">
        <v>41</v>
      </c>
      <c r="D39" s="66"/>
      <c r="E39" s="66"/>
      <c r="F39" s="66"/>
      <c r="G39" s="66"/>
      <c r="H39" s="66"/>
      <c r="I39" s="66"/>
      <c r="J39" s="67" t="n">
        <v>385</v>
      </c>
    </row>
    <row r="40" customFormat="false" ht="15.05" hidden="false" customHeight="true" outlineLevel="0" collapsed="false">
      <c r="C40" s="66" t="s">
        <v>42</v>
      </c>
      <c r="D40" s="66"/>
      <c r="E40" s="66"/>
      <c r="F40" s="66"/>
      <c r="G40" s="66"/>
      <c r="H40" s="66"/>
      <c r="I40" s="66"/>
      <c r="J40" s="67" t="n">
        <v>385</v>
      </c>
    </row>
    <row r="41" customFormat="false" ht="15.05" hidden="false" customHeight="true" outlineLevel="0" collapsed="false">
      <c r="C41" s="66" t="s">
        <v>43</v>
      </c>
      <c r="D41" s="66"/>
      <c r="E41" s="66"/>
      <c r="F41" s="66"/>
      <c r="G41" s="66"/>
      <c r="H41" s="66"/>
      <c r="I41" s="66"/>
      <c r="J41" s="67" t="n">
        <v>71</v>
      </c>
      <c r="L41" s="0"/>
      <c r="M41" s="0"/>
      <c r="N41" s="0"/>
    </row>
    <row r="42" s="68" customFormat="true" ht="21" hidden="false" customHeight="true" outlineLevel="0" collapsed="false">
      <c r="C42" s="69" t="s">
        <v>44</v>
      </c>
      <c r="D42" s="69"/>
      <c r="E42" s="69"/>
      <c r="F42" s="69"/>
      <c r="G42" s="69"/>
      <c r="H42" s="69"/>
      <c r="I42" s="69"/>
      <c r="J42" s="70" t="n">
        <f aca="false">J36-(SUM(J37:J41))</f>
        <v>314</v>
      </c>
    </row>
    <row r="43" customFormat="false" ht="6" hidden="false" customHeight="true" outlineLevel="0" collapsed="false"/>
    <row r="44" customFormat="false" ht="6" hidden="false" customHeight="true" outlineLevel="0" collapsed="false">
      <c r="H44" s="71"/>
      <c r="I44" s="71"/>
      <c r="J44" s="71"/>
    </row>
    <row r="45" customFormat="false" ht="18" hidden="false" customHeight="true" outlineLevel="0" collapsed="false">
      <c r="B45" s="72" t="s">
        <v>45</v>
      </c>
      <c r="C45" s="72"/>
      <c r="D45" s="72"/>
      <c r="E45" s="72"/>
      <c r="F45" s="72"/>
      <c r="G45" s="72"/>
      <c r="H45" s="72"/>
      <c r="I45" s="72"/>
      <c r="J45" s="72"/>
    </row>
    <row r="46" customFormat="false" ht="4.5" hidden="false" customHeight="true" outlineLevel="0" collapsed="false">
      <c r="A46" s="73"/>
      <c r="B46" s="74"/>
      <c r="C46" s="75"/>
      <c r="D46" s="75"/>
      <c r="E46" s="75"/>
      <c r="F46" s="75"/>
      <c r="G46" s="75"/>
      <c r="H46" s="76"/>
      <c r="I46" s="76"/>
      <c r="J46" s="77"/>
    </row>
    <row r="47" s="17" customFormat="true" ht="13.25" hidden="false" customHeight="true" outlineLevel="0" collapsed="false">
      <c r="A47" s="78"/>
      <c r="B47" s="79" t="s">
        <v>46</v>
      </c>
      <c r="C47" s="79"/>
      <c r="D47" s="79"/>
      <c r="E47" s="79"/>
      <c r="F47" s="79"/>
      <c r="G47" s="79"/>
      <c r="H47" s="79"/>
      <c r="I47" s="79"/>
      <c r="J47" s="79"/>
    </row>
    <row r="48" s="17" customFormat="true" ht="13.25" hidden="false" customHeight="true" outlineLevel="0" collapsed="false">
      <c r="A48" s="78"/>
      <c r="B48" s="80"/>
      <c r="C48" s="81" t="s">
        <v>47</v>
      </c>
      <c r="D48" s="81"/>
      <c r="E48" s="81"/>
      <c r="F48" s="81"/>
      <c r="G48" s="81"/>
      <c r="H48" s="81"/>
      <c r="I48" s="81"/>
      <c r="J48" s="82"/>
    </row>
    <row r="49" s="17" customFormat="true" ht="13.25" hidden="false" customHeight="true" outlineLevel="0" collapsed="false">
      <c r="A49" s="78"/>
      <c r="B49" s="83"/>
      <c r="C49" s="84" t="s">
        <v>48</v>
      </c>
      <c r="D49" s="84"/>
      <c r="E49" s="84" t="s">
        <v>49</v>
      </c>
      <c r="F49" s="84" t="s">
        <v>50</v>
      </c>
      <c r="G49" s="85" t="s">
        <v>51</v>
      </c>
      <c r="H49" s="85"/>
      <c r="I49" s="85"/>
      <c r="J49" s="85"/>
    </row>
    <row r="50" s="17" customFormat="true" ht="13.25" hidden="false" customHeight="true" outlineLevel="0" collapsed="false">
      <c r="A50" s="78"/>
      <c r="B50" s="83"/>
      <c r="C50" s="84" t="s">
        <v>48</v>
      </c>
      <c r="D50" s="84"/>
      <c r="E50" s="84" t="s">
        <v>52</v>
      </c>
      <c r="F50" s="84" t="s">
        <v>53</v>
      </c>
      <c r="G50" s="85" t="s">
        <v>54</v>
      </c>
      <c r="H50" s="85"/>
      <c r="I50" s="85"/>
      <c r="J50" s="85"/>
    </row>
    <row r="51" s="17" customFormat="true" ht="13.25" hidden="false" customHeight="true" outlineLevel="0" collapsed="false">
      <c r="A51" s="78"/>
      <c r="B51" s="83"/>
      <c r="C51" s="84" t="s">
        <v>48</v>
      </c>
      <c r="D51" s="84"/>
      <c r="E51" s="84" t="s">
        <v>55</v>
      </c>
      <c r="F51" s="84" t="s">
        <v>56</v>
      </c>
      <c r="G51" s="85" t="s">
        <v>57</v>
      </c>
      <c r="H51" s="85"/>
      <c r="I51" s="85"/>
      <c r="J51" s="85"/>
    </row>
    <row r="52" s="17" customFormat="true" ht="13.25" hidden="false" customHeight="true" outlineLevel="0" collapsed="false">
      <c r="A52" s="78"/>
      <c r="B52" s="83"/>
      <c r="C52" s="84" t="s">
        <v>48</v>
      </c>
      <c r="D52" s="84"/>
      <c r="E52" s="84" t="s">
        <v>58</v>
      </c>
      <c r="F52" s="84" t="s">
        <v>56</v>
      </c>
      <c r="G52" s="85" t="s">
        <v>59</v>
      </c>
      <c r="H52" s="85"/>
      <c r="I52" s="85"/>
      <c r="J52" s="85"/>
    </row>
    <row r="53" s="17" customFormat="true" ht="13.25" hidden="false" customHeight="true" outlineLevel="0" collapsed="false">
      <c r="A53" s="78"/>
      <c r="B53" s="83"/>
      <c r="C53" s="84" t="s">
        <v>48</v>
      </c>
      <c r="D53" s="84"/>
      <c r="E53" s="84" t="s">
        <v>60</v>
      </c>
      <c r="F53" s="84" t="s">
        <v>61</v>
      </c>
      <c r="G53" s="84"/>
      <c r="H53" s="84"/>
      <c r="I53" s="84"/>
      <c r="J53" s="86"/>
    </row>
    <row r="54" customFormat="false" ht="13.25" hidden="false" customHeight="true" outlineLevel="0" collapsed="false">
      <c r="A54" s="73"/>
      <c r="B54" s="74" t="s">
        <v>62</v>
      </c>
      <c r="C54" s="74"/>
      <c r="D54" s="74"/>
      <c r="E54" s="74"/>
      <c r="F54" s="74"/>
      <c r="G54" s="74"/>
      <c r="H54" s="76"/>
      <c r="I54" s="76"/>
      <c r="J54" s="77"/>
    </row>
    <row r="55" customFormat="false" ht="13.25" hidden="false" customHeight="true" outlineLevel="0" collapsed="false">
      <c r="A55" s="73"/>
      <c r="B55" s="87" t="s">
        <v>63</v>
      </c>
      <c r="C55" s="76"/>
      <c r="D55" s="76"/>
      <c r="E55" s="76"/>
      <c r="F55" s="76"/>
      <c r="G55" s="76"/>
      <c r="H55" s="76"/>
      <c r="I55" s="76"/>
      <c r="J55" s="77"/>
    </row>
    <row r="56" customFormat="false" ht="6" hidden="false" customHeight="true" outlineLevel="0" collapsed="false">
      <c r="A56" s="73"/>
      <c r="B56" s="88"/>
      <c r="C56" s="89"/>
      <c r="D56" s="89"/>
      <c r="E56" s="89"/>
      <c r="F56" s="89"/>
      <c r="G56" s="89"/>
      <c r="H56" s="89"/>
      <c r="I56" s="89"/>
      <c r="J56" s="90"/>
    </row>
    <row r="59" customFormat="false" ht="12.75" hidden="false" customHeight="false" outlineLevel="0" collapsed="false">
      <c r="E59" s="91"/>
    </row>
  </sheetData>
  <mergeCells count="52">
    <mergeCell ref="B2:E2"/>
    <mergeCell ref="G2:J3"/>
    <mergeCell ref="B3:E3"/>
    <mergeCell ref="G4:J4"/>
    <mergeCell ref="B5:E5"/>
    <mergeCell ref="G5:J5"/>
    <mergeCell ref="G6:J6"/>
    <mergeCell ref="B8:F8"/>
    <mergeCell ref="B10:F10"/>
    <mergeCell ref="G10:H10"/>
    <mergeCell ref="B11:F11"/>
    <mergeCell ref="B12:F12"/>
    <mergeCell ref="G12:J12"/>
    <mergeCell ref="B13:F13"/>
    <mergeCell ref="B15:F15"/>
    <mergeCell ref="G15:J15"/>
    <mergeCell ref="B16:F16"/>
    <mergeCell ref="G16:J16"/>
    <mergeCell ref="B17:F17"/>
    <mergeCell ref="B19:J19"/>
    <mergeCell ref="C21:F21"/>
    <mergeCell ref="C22:J22"/>
    <mergeCell ref="B23:B25"/>
    <mergeCell ref="D23:F23"/>
    <mergeCell ref="E24:F24"/>
    <mergeCell ref="C25:F25"/>
    <mergeCell ref="B26:J26"/>
    <mergeCell ref="C27:J27"/>
    <mergeCell ref="B28:B35"/>
    <mergeCell ref="D28:F28"/>
    <mergeCell ref="D29:F29"/>
    <mergeCell ref="E30:F30"/>
    <mergeCell ref="E31:F31"/>
    <mergeCell ref="D32:F32"/>
    <mergeCell ref="D33:F33"/>
    <mergeCell ref="C34:F34"/>
    <mergeCell ref="C35:F35"/>
    <mergeCell ref="G36:I36"/>
    <mergeCell ref="C37:I37"/>
    <mergeCell ref="C38:I38"/>
    <mergeCell ref="C39:I39"/>
    <mergeCell ref="C40:I40"/>
    <mergeCell ref="C41:I41"/>
    <mergeCell ref="C42:I42"/>
    <mergeCell ref="B45:J45"/>
    <mergeCell ref="B47:J47"/>
    <mergeCell ref="C48:G48"/>
    <mergeCell ref="G49:J49"/>
    <mergeCell ref="G50:J50"/>
    <mergeCell ref="G51:J51"/>
    <mergeCell ref="G52:J52"/>
    <mergeCell ref="B54:G54"/>
  </mergeCells>
  <hyperlinks>
    <hyperlink ref="G12" r:id="rId1" display="a.carre@astaequipement.fr"/>
    <hyperlink ref="G16" r:id="rId2" display="t.minot@astaequipement.fr"/>
  </hyperlinks>
  <printOptions headings="false" gridLines="false" gridLinesSet="true" horizontalCentered="false" verticalCentered="false"/>
  <pageMargins left="0.193055555555556" right="0.193055555555556" top="0.75" bottom="0.6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0" t="s">
        <v>5</v>
      </c>
    </row>
    <row r="2" customFormat="false" ht="14.25" hidden="false" customHeight="false" outlineLevel="0" collapsed="false">
      <c r="A2" s="0" t="s">
        <v>64</v>
      </c>
    </row>
    <row r="3" customFormat="false" ht="14.25" hidden="false" customHeight="false" outlineLevel="0" collapsed="false">
      <c r="A3" s="0" t="s">
        <v>9</v>
      </c>
    </row>
    <row r="5" customFormat="false" ht="14.25" hidden="false" customHeight="false" outlineLevel="0" collapsed="false">
      <c r="A5" s="0" t="s">
        <v>11</v>
      </c>
    </row>
    <row r="7" customFormat="false" ht="14.25" hidden="false" customHeight="false" outlineLevel="0" collapsed="false">
      <c r="A7" s="0" t="s">
        <v>5</v>
      </c>
    </row>
    <row r="8" customFormat="false" ht="14.25" hidden="false" customHeight="false" outlineLevel="0" collapsed="false">
      <c r="A8" s="0" t="s">
        <v>13</v>
      </c>
    </row>
    <row r="9" customFormat="false" ht="14.25" hidden="false" customHeight="false" outlineLevel="0" collapsed="false">
      <c r="A9" s="0" t="s">
        <v>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1044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2026-01-07T16:41:54Z</cp:lastPrinted>
  <dcterms:modified xsi:type="dcterms:W3CDTF">2026-01-08T10:03:16Z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